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4\11\"/>
    </mc:Choice>
  </mc:AlternateContent>
  <xr:revisionPtr revIDLastSave="0" documentId="13_ncr:1_{1A9D3DD0-E705-43CC-A721-B56F7BAAEF4E}" xr6:coauthVersionLast="47" xr6:coauthVersionMax="47" xr10:uidLastSave="{00000000-0000-0000-0000-000000000000}"/>
  <bookViews>
    <workbookView xWindow="0" yWindow="30" windowWidth="24660" windowHeight="1572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Источники!#REF!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D19" i="3" l="1"/>
  <c r="D13" i="2"/>
  <c r="D162" i="2"/>
  <c r="F162" i="2" s="1"/>
  <c r="D163" i="2"/>
  <c r="D164" i="2"/>
  <c r="D19" i="1"/>
  <c r="F19" i="1" s="1"/>
  <c r="D81" i="1"/>
  <c r="D82" i="1"/>
  <c r="F82" i="1" s="1"/>
  <c r="D99" i="1"/>
  <c r="D100" i="1"/>
  <c r="D101" i="1"/>
  <c r="E20" i="3"/>
  <c r="E19" i="3" s="1"/>
  <c r="E22" i="3"/>
  <c r="D20" i="3"/>
  <c r="D22" i="3"/>
  <c r="E13" i="2"/>
  <c r="E15" i="2"/>
  <c r="E19" i="2"/>
  <c r="F19" i="2" s="1"/>
  <c r="E34" i="2"/>
  <c r="E35" i="2"/>
  <c r="E36" i="2"/>
  <c r="F36" i="2" s="1"/>
  <c r="E141" i="2"/>
  <c r="E142" i="2"/>
  <c r="E143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8" i="2"/>
  <c r="F17" i="2"/>
  <c r="F16" i="2"/>
  <c r="F15" i="2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3" i="2" l="1"/>
  <c r="E18" i="3"/>
  <c r="E12" i="3" s="1"/>
  <c r="F19" i="3"/>
  <c r="F18" i="3" s="1"/>
  <c r="F12" i="3" s="1"/>
</calcChain>
</file>

<file path=xl/sharedStrings.xml><?xml version="1.0" encoding="utf-8"?>
<sst xmlns="http://schemas.openxmlformats.org/spreadsheetml/2006/main" count="1056" uniqueCount="502">
  <si>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</si>
  <si>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</si>
  <si>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</si>
  <si>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</si>
  <si>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</si>
  <si>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</si>
  <si>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</si>
  <si>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</si>
  <si>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</si>
  <si>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</si>
  <si>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</si>
  <si>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</si>
  <si>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</si>
  <si>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</si>
  <si>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</si>
  <si>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</si>
  <si>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</si>
  <si>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</si>
  <si>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</si>
  <si>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</si>
  <si>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</si>
  <si>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</si>
  <si>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</si>
  <si>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</si>
  <si>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</si>
  <si>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</si>
  <si>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</si>
  <si>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</si>
  <si>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</si>
  <si>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</si>
  <si>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</si>
  <si>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</si>
  <si>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</si>
  <si>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</si>
  <si>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</si>
  <si>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</si>
  <si>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</si>
  <si>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</si>
  <si>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</si>
  <si>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</si>
  <si>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</si>
  <si>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</si>
  <si>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</si>
  <si>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</si>
  <si>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</si>
  <si>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</si>
  <si>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</si>
  <si>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</si>
  <si>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</si>
  <si>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</si>
  <si>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</si>
  <si>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</si>
  <si>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</si>
  <si>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</si>
  <si>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</si>
  <si>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</si>
  <si>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</si>
  <si>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</si>
  <si>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</si>
  <si>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</si>
  <si>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</si>
  <si>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</si>
  <si>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</si>
  <si>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</si>
  <si>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</si>
  <si>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</si>
  <si>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</si>
  <si>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</si>
  <si>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</si>
  <si>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</si>
  <si>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</si>
  <si>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</si>
  <si>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</si>
  <si>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</si>
  <si>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</si>
  <si>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</si>
  <si>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</si>
  <si>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</si>
  <si>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</si>
  <si>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</si>
  <si>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</si>
  <si>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</si>
  <si>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</si>
  <si>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</si>
  <si>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</si>
  <si>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</si>
  <si>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</si>
  <si>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</si>
  <si>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</si>
  <si>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</si>
  <si>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</si>
  <si>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</si>
  <si>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</si>
  <si>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</si>
  <si>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</si>
  <si>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</si>
  <si>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</si>
  <si>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</si>
  <si>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</si>
  <si>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</si>
  <si>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</si>
  <si>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</si>
  <si>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</si>
  <si>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</si>
  <si>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</si>
  <si>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</si>
  <si>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</si>
  <si>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</si>
  <si>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</si>
  <si>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</si>
  <si>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</si>
  <si>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</si>
  <si>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</si>
  <si>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</si>
  <si>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</si>
  <si>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</si>
  <si>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</si>
  <si>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</si>
  <si>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</si>
  <si>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</si>
  <si>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</si>
  <si>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</si>
  <si>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</si>
  <si>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</si>
  <si>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951 11402050100000440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</si>
  <si>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</si>
  <si>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951 11402052100000440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</si>
  <si>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</si>
  <si>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</si>
  <si>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</si>
  <si>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</si>
  <si>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</si>
  <si>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</si>
  <si>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</si>
  <si>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</si>
  <si>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</si>
  <si>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</si>
  <si>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</si>
  <si>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</si>
  <si>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</si>
  <si>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</si>
  <si>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</si>
  <si>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</si>
  <si>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</si>
  <si>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</si>
  <si>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</si>
  <si>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</si>
  <si>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</si>
  <si>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</si>
  <si>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</si>
  <si>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</si>
  <si>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(обустройство земельного участка спортивного назначения по адресу: Российская Федерация, Ростовская область, Азовский муниципальный район, Александровское сельское поселение, с. Александровка, улица Советская, зу 17а)</t>
  </si>
  <si>
    <t>951 11715030100002150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</si>
  <si>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</si>
  <si>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</si>
  <si>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</si>
  <si>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</si>
  <si>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</si>
  <si>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</si>
  <si>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</si>
  <si>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</si>
  <si>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</si>
  <si>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</si>
  <si>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</si>
  <si>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</si>
  <si>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</si>
  <si>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</si>
  <si>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</si>
  <si>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</si>
  <si>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</si>
  <si>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</si>
  <si>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</si>
  <si>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</si>
  <si>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</si>
  <si>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</si>
  <si>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</si>
  <si>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</si>
  <si>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</si>
  <si>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</si>
  <si>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</si>
  <si>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</si>
  <si>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</si>
  <si>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</si>
  <si>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</si>
  <si>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</si>
  <si>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</si>
  <si>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</si>
  <si>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</si>
  <si>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</si>
  <si>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</si>
  <si>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</si>
  <si>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</si>
  <si>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</si>
  <si>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</si>
  <si>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</si>
  <si>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</si>
  <si>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</si>
  <si>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</si>
  <si>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</si>
  <si>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</si>
  <si>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</si>
  <si>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</si>
  <si>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</si>
  <si>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</si>
  <si>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</si>
  <si>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</si>
  <si>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</si>
  <si>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</si>
  <si>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</si>
  <si>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</si>
  <si>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</si>
  <si>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</si>
  <si>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</si>
  <si>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</si>
  <si>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</si>
  <si>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</si>
  <si>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</si>
  <si>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</si>
  <si>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</si>
  <si>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</si>
  <si>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</si>
  <si>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</si>
  <si>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</si>
  <si>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</si>
  <si>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</si>
  <si>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</si>
  <si>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</si>
  <si>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</si>
  <si>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</si>
  <si>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</si>
  <si>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</si>
  <si>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</si>
  <si>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</si>
  <si>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</si>
  <si>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</si>
  <si>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</si>
  <si>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</si>
  <si>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</si>
  <si>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</si>
  <si>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</si>
  <si>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</si>
  <si>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</si>
  <si>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</si>
  <si>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</si>
  <si>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</si>
  <si>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</si>
  <si>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</si>
  <si>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</si>
  <si>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</si>
  <si>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</si>
  <si>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</si>
  <si>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</si>
  <si>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</si>
  <si>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</si>
  <si>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</si>
  <si>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</si>
  <si>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</si>
  <si>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</si>
  <si>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</si>
  <si>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</si>
  <si>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</si>
  <si>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</si>
  <si>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</si>
  <si>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</si>
  <si>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</si>
  <si>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</si>
  <si>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</si>
  <si>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</si>
  <si>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</si>
  <si>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</si>
  <si>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</si>
  <si>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</si>
  <si>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</si>
  <si>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</si>
  <si>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</si>
  <si>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</si>
  <si>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</si>
  <si>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</si>
  <si>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</si>
  <si>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</si>
  <si>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</si>
  <si>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</si>
  <si>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</si>
  <si>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</si>
  <si>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</si>
  <si>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</si>
  <si>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</si>
  <si>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</si>
  <si>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</si>
  <si>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</si>
  <si>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</si>
  <si>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</si>
  <si>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</si>
  <si>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>Исполнение судебных актов</t>
  </si>
  <si>
    <t xml:space="preserve">951 0113 9990028990 830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</si>
  <si>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</si>
  <si>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951 0113 9990028990 831 </t>
  </si>
  <si>
    <t xml:space="preserve">951 0113 9990028990 850 </t>
  </si>
  <si>
    <t xml:space="preserve">951 0113 9990028990 853 </t>
  </si>
  <si>
    <t xml:space="preserve">951 0113 9990085050 000 </t>
  </si>
  <si>
    <t xml:space="preserve">951 0113 9990085050 500 </t>
  </si>
  <si>
    <t xml:space="preserve">951 0113 9990085050 540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</si>
  <si>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</si>
  <si>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</si>
  <si>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</si>
  <si>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</si>
  <si>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</si>
  <si>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</si>
  <si>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</si>
  <si>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</si>
  <si>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</si>
  <si>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</si>
  <si>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</si>
  <si>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951 0310 0210028970 000 </t>
  </si>
  <si>
    <t xml:space="preserve">951 0310 0210028970 200 </t>
  </si>
  <si>
    <t xml:space="preserve">951 0310 0210028970 240 </t>
  </si>
  <si>
    <t xml:space="preserve">951 0310 0210028970 244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</si>
  <si>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</si>
  <si>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</si>
  <si>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</si>
  <si>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</si>
  <si>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</si>
  <si>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</si>
  <si>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</si>
  <si>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</si>
  <si>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</si>
  <si>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</si>
  <si>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</si>
  <si>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</si>
  <si>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</si>
  <si>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</si>
  <si>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</si>
  <si>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</si>
  <si>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</si>
  <si>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 xml:space="preserve">951 0314 0340028790 000 </t>
  </si>
  <si>
    <t xml:space="preserve">951 0314 0340028790 200 </t>
  </si>
  <si>
    <t xml:space="preserve">951 0314 0340028790 240 </t>
  </si>
  <si>
    <t xml:space="preserve">951 0314 0340028790 244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</si>
  <si>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</si>
  <si>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</si>
  <si>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</si>
  <si>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</si>
  <si>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</si>
  <si>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</si>
  <si>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</si>
  <si>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</si>
  <si>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951 0501 0510028960 000 </t>
  </si>
  <si>
    <t xml:space="preserve">951 0501 0510028960 200 </t>
  </si>
  <si>
    <t xml:space="preserve">951 0501 0510028960 240 </t>
  </si>
  <si>
    <t xml:space="preserve">951 0501 0510028960 244 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</si>
  <si>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</si>
  <si>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</si>
  <si>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</si>
  <si>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</si>
  <si>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</si>
  <si>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</si>
  <si>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</si>
  <si>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</si>
  <si>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</si>
  <si>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</si>
  <si>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</si>
  <si>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</si>
  <si>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</si>
  <si>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</si>
  <si>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</si>
  <si>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</si>
  <si>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</si>
  <si>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</si>
  <si>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</si>
  <si>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</si>
  <si>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</si>
  <si>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</si>
  <si>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</si>
  <si>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</si>
  <si>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</si>
  <si>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</si>
  <si>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951 0503 0910028280 000 </t>
  </si>
  <si>
    <t xml:space="preserve">951 0503 0910028280 200 </t>
  </si>
  <si>
    <t xml:space="preserve">951 0503 0910028280 240 </t>
  </si>
  <si>
    <t xml:space="preserve">951 0503 0910028280 244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</si>
  <si>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</si>
  <si>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</si>
  <si>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</si>
  <si>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</si>
  <si>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</si>
  <si>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</si>
  <si>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</si>
  <si>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</si>
  <si>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</si>
  <si>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</si>
  <si>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</si>
  <si>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</si>
  <si>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951 0503 0910028750 000 </t>
  </si>
  <si>
    <t xml:space="preserve">951 0503 0910028750 200 </t>
  </si>
  <si>
    <t xml:space="preserve">951 0503 0910028750 240 </t>
  </si>
  <si>
    <t xml:space="preserve">951 0503 0910028750 244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</si>
  <si>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</si>
  <si>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</si>
  <si>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</si>
  <si>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</si>
  <si>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</si>
  <si>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</si>
  <si>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951 0801 1010028370 000 </t>
  </si>
  <si>
    <t xml:space="preserve">951 0801 1010028370 200 </t>
  </si>
  <si>
    <t xml:space="preserve">951 0801 1010028370 240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</si>
  <si>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</si>
  <si>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951 0801 1010028370 243 </t>
  </si>
  <si>
    <t xml:space="preserve">951 0801 1010028370 244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</si>
  <si>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</si>
  <si>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</si>
  <si>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</si>
  <si>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</si>
  <si>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</si>
  <si>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</si>
  <si>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</si>
  <si>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 xml:space="preserve">951 0801 1010028810 000 </t>
  </si>
  <si>
    <t xml:space="preserve">951 0801 1010028810 200 </t>
  </si>
  <si>
    <t xml:space="preserve">951 0801 1010028810 240 </t>
  </si>
  <si>
    <t xml:space="preserve">951 0801 1010028810 244 </t>
  </si>
  <si>
    <t xml:space="preserve">951 0801 1010028860 000 </t>
  </si>
  <si>
    <t xml:space="preserve">951 0801 1010028860 200 </t>
  </si>
  <si>
    <t xml:space="preserve">951 0801 1010028860 240 </t>
  </si>
  <si>
    <t xml:space="preserve">951 0801 1010028860 243 </t>
  </si>
  <si>
    <t xml:space="preserve">951 0801 1010028880 000 </t>
  </si>
  <si>
    <t xml:space="preserve">951 0801 1010028880 200 </t>
  </si>
  <si>
    <t xml:space="preserve">951 0801 1010028880 240 </t>
  </si>
  <si>
    <t xml:space="preserve">951 0801 1010028880 244 </t>
  </si>
  <si>
    <t xml:space="preserve">951 0801 1010071180 000 </t>
  </si>
  <si>
    <t xml:space="preserve">951 0801 1010071180 200 </t>
  </si>
  <si>
    <t xml:space="preserve">951 0801 1010071180 240 </t>
  </si>
  <si>
    <t xml:space="preserve">951 0801 1010071180 244 </t>
  </si>
  <si>
    <t xml:space="preserve">951 0801 10100L4670 000 </t>
  </si>
  <si>
    <t xml:space="preserve">951 0801 10100L4670 200 </t>
  </si>
  <si>
    <t xml:space="preserve">951 0801 10100L4670 240 </t>
  </si>
  <si>
    <t xml:space="preserve">951 0801 10100L4670 244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</si>
  <si>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</si>
  <si>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</si>
  <si>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</si>
  <si>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</si>
  <si>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</si>
  <si>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</si>
  <si>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</si>
  <si>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</si>
  <si>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</si>
  <si>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951 1101 1110028860 000 </t>
  </si>
  <si>
    <t xml:space="preserve">951 1101 1110028860 200 </t>
  </si>
  <si>
    <t xml:space="preserve">951 1101 1110028860 240 </t>
  </si>
  <si>
    <t xml:space="preserve">951 1101 1110028860 244 </t>
  </si>
  <si>
    <t xml:space="preserve">951 1101 1110028980 000 </t>
  </si>
  <si>
    <t xml:space="preserve">951 1101 1110028980 200 </t>
  </si>
  <si>
    <t xml:space="preserve">951 1101 1110028980 240 </t>
  </si>
  <si>
    <t xml:space="preserve">951 1101 1110028980 244 </t>
  </si>
  <si>
    <t xml:space="preserve">951 1101 11100S4640 000 </t>
  </si>
  <si>
    <t xml:space="preserve">951 1101 11100S4640 200 </t>
  </si>
  <si>
    <t xml:space="preserve">951 1101 11100S4640 240 </t>
  </si>
  <si>
    <t xml:space="preserve">951 1101 11100S4640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</si>
  <si>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</si>
  <si>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</si>
  <si>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</si>
  <si>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</si>
  <si>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</si>
  <si>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</si>
  <si>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</si>
  <si>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</si>
  <si>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</si>
  <si>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</si>
  <si>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</si>
  <si>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</si>
  <si>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</si>
  <si>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</si>
  <si>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</si>
  <si>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</si>
  <si>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</si>
  <si>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</si>
  <si>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</si>
  <si>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</si>
  <si>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</si>
  <si>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</si>
  <si>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</si>
  <si>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</si>
  <si>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</si>
  <si>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</si>
  <si>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</si>
  <si>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</si>
  <si>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</si>
  <si>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</si>
  <si>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</si>
  <si>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</si>
  <si>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</si>
  <si>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</si>
  <si>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</si>
  <si>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</si>
  <si>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</si>
  <si>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</si>
  <si>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</si>
  <si>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</si>
  <si>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</si>
  <si>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D:\2017\117Y01.txt</t>
  </si>
  <si>
    <t>Доходы/EXPORT_SRC_CODE</t>
  </si>
  <si>
    <t>Доходы/PERIOD</t>
  </si>
  <si>
    <t>за период с 01 января 2024 по 01 декабря 2024 г.</t>
  </si>
  <si>
    <t>"01"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</si>
</sst>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131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6"/>
      <color indexed="8"/>
      <name val="Calibri"/>
      <family val="2"/>
      <scheme val="minor"/>
    </font>
    <font>
      <sz val="9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Font="1" applyFill="1" applyBorder="1" applyAlignment="1">
      <alignment horizontal="center"/>
    </xf>
    <xf numFmtId="0" fontId="25" fillId="2" borderId="1" xfId="0" applyFont="1" applyFill="1" applyBorder="1"/>
    <xf numFmtId="0" fontId="38" fillId="2" borderId="18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Font="1" applyFill="1" applyBorder="1" applyAlignment="1">
      <alignment horizontal="left"/>
    </xf>
    <xf numFmtId="0" fontId="60" fillId="2" borderId="35" xfId="0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left"/>
    </xf>
    <xf numFmtId="0" fontId="63" fillId="2" borderId="1" xfId="0" applyFont="1" applyFill="1" applyBorder="1"/>
    <xf numFmtId="49" fontId="64" fillId="2" borderId="1" xfId="0" applyNumberFormat="1" applyFont="1" applyFill="1" applyBorder="1"/>
    <xf numFmtId="0" fontId="71" fillId="2" borderId="37" xfId="0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Font="1" applyFill="1" applyBorder="1"/>
    <xf numFmtId="0" fontId="86" fillId="2" borderId="28" xfId="0" applyFont="1" applyFill="1" applyBorder="1"/>
    <xf numFmtId="0" fontId="87" fillId="2" borderId="29" xfId="0" applyFont="1" applyFill="1" applyBorder="1" applyAlignment="1">
      <alignment horizontal="center"/>
    </xf>
    <xf numFmtId="0" fontId="88" fillId="2" borderId="30" xfId="0" applyFont="1" applyFill="1" applyBorder="1" applyAlignment="1">
      <alignment horizontal="right"/>
    </xf>
    <xf numFmtId="0" fontId="89" fillId="2" borderId="30" xfId="0" applyFont="1" applyFill="1" applyBorder="1"/>
    <xf numFmtId="0" fontId="90" fillId="2" borderId="31" xfId="0" applyFont="1" applyFill="1" applyBorder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Font="1" applyFill="1" applyBorder="1"/>
    <xf numFmtId="0" fontId="98" fillId="2" borderId="40" xfId="0" applyFont="1" applyFill="1" applyBorder="1"/>
    <xf numFmtId="0" fontId="99" fillId="2" borderId="40" xfId="0" applyFont="1" applyFill="1" applyBorder="1" applyAlignment="1">
      <alignment horizontal="center"/>
    </xf>
    <xf numFmtId="0" fontId="100" fillId="2" borderId="40" xfId="0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Font="1" applyFill="1" applyBorder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Font="1" applyFill="1" applyBorder="1" applyAlignment="1">
      <alignment horizontal="left"/>
    </xf>
    <xf numFmtId="0" fontId="116" fillId="2" borderId="28" xfId="0" applyFont="1" applyFill="1" applyBorder="1" applyAlignment="1">
      <alignment horizontal="center"/>
    </xf>
    <xf numFmtId="0" fontId="117" fillId="2" borderId="30" xfId="0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Font="1" applyFill="1" applyBorder="1" applyAlignment="1">
      <alignment horizontal="left"/>
    </xf>
    <xf numFmtId="0" fontId="125" fillId="2" borderId="35" xfId="0" applyFont="1" applyFill="1" applyBorder="1" applyAlignment="1">
      <alignment horizontal="center"/>
    </xf>
    <xf numFmtId="0" fontId="126" fillId="2" borderId="35" xfId="0" applyFont="1" applyFill="1" applyBorder="1" applyAlignment="1">
      <alignment horizontal="left"/>
    </xf>
    <xf numFmtId="49" fontId="127" fillId="2" borderId="35" xfId="0" applyNumberFormat="1" applyFont="1" applyFill="1" applyBorder="1"/>
    <xf numFmtId="0" fontId="128" fillId="2" borderId="35" xfId="0" applyFont="1" applyFill="1" applyBorder="1"/>
    <xf numFmtId="0" fontId="129" fillId="0" borderId="0" xfId="0" applyFont="1"/>
    <xf numFmtId="0" fontId="13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7" fillId="2" borderId="10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35" fillId="2" borderId="16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34" fillId="2" borderId="15" xfId="0" applyFont="1" applyFill="1" applyBorder="1" applyAlignment="1">
      <alignment horizontal="center" vertical="center" wrapText="1"/>
    </xf>
    <xf numFmtId="0" fontId="66" fillId="2" borderId="36" xfId="0" applyFont="1" applyFill="1" applyBorder="1" applyAlignment="1">
      <alignment horizontal="center" vertical="center" wrapText="1"/>
    </xf>
    <xf numFmtId="0" fontId="69" fillId="2" borderId="37" xfId="0" applyFont="1" applyFill="1" applyBorder="1" applyAlignment="1">
      <alignment horizontal="center" vertical="center" wrapText="1"/>
    </xf>
    <xf numFmtId="0" fontId="65" fillId="2" borderId="9" xfId="0" applyFont="1" applyFill="1" applyBorder="1" applyAlignment="1">
      <alignment horizontal="center" vertical="center"/>
    </xf>
    <xf numFmtId="0" fontId="68" fillId="2" borderId="12" xfId="0" applyFont="1" applyFill="1" applyBorder="1" applyAlignment="1">
      <alignment horizontal="center" vertical="center"/>
    </xf>
    <xf numFmtId="0" fontId="74" fillId="2" borderId="15" xfId="0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Font="1" applyFill="1" applyBorder="1" applyAlignment="1">
      <alignment horizontal="center" vertical="center" wrapText="1"/>
    </xf>
    <xf numFmtId="4" fontId="2" fillId="2" borderId="25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26</xdr:row>
      <xdr:rowOff>103933</xdr:rowOff>
    </xdr:from>
    <xdr:to>
      <xdr:col>4</xdr:col>
      <xdr:colOff>304800</xdr:colOff>
      <xdr:row>29</xdr:row>
      <xdr:rowOff>47625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5728AB39-0398-4AD7-A513-326EB03513C5}"/>
            </a:ext>
          </a:extLst>
        </xdr:cNvPr>
        <xdr:cNvGrpSpPr>
          <a:grpSpLocks/>
        </xdr:cNvGrpSpPr>
      </xdr:nvGrpSpPr>
      <xdr:grpSpPr bwMode="auto">
        <a:xfrm>
          <a:off x="95250" y="4742608"/>
          <a:ext cx="7362825" cy="515192"/>
          <a:chOff x="1" y="-25"/>
          <a:chExt cx="971" cy="211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141C55EB-DAFA-5D29-1B98-9B3C1D576F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25"/>
            <a:ext cx="347" cy="2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7347637F-657A-1D0E-812D-615C2A410C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5BA25470-7ACD-54BF-1144-4106CBB4FB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B6AB1010-E044-A012-4222-60C6B3DE8A7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17F3A15C-94E7-12D2-06C3-10DA2406F1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9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</a:t>
            </a:r>
            <a:r>
              <a:rPr lang="ru-RU" baseline="0"/>
              <a:t> Хижняк</a:t>
            </a:r>
            <a:endParaRPr lang="ru-RU"/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58BFDF78-3039-0511-962F-5224D7901A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B9DC3B4D-DE0B-7942-B7B0-3697E70ECBFD}"/>
              </a:ext>
            </a:extLst>
          </xdr:cNvPr>
          <xdr:cNvSpPr>
            <a:spLocks noChangeShapeType="1"/>
          </xdr:cNvSpPr>
        </xdr:nvSpPr>
        <xdr:spPr bwMode="auto">
          <a:xfrm>
            <a:off x="620" y="102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30</xdr:row>
      <xdr:rowOff>76199</xdr:rowOff>
    </xdr:from>
    <xdr:to>
      <xdr:col>4</xdr:col>
      <xdr:colOff>485774</xdr:colOff>
      <xdr:row>34</xdr:row>
      <xdr:rowOff>66674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E2364747-A4F2-47D5-89C6-7D332A23DB5A}"/>
            </a:ext>
          </a:extLst>
        </xdr:cNvPr>
        <xdr:cNvGrpSpPr>
          <a:grpSpLocks/>
        </xdr:cNvGrpSpPr>
      </xdr:nvGrpSpPr>
      <xdr:grpSpPr bwMode="auto">
        <a:xfrm>
          <a:off x="0" y="5448299"/>
          <a:ext cx="7639049" cy="638175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A1252448-6003-EFC4-EAEA-BD9507E100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A698AF21-09D7-D052-0175-E5A27D9771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9081719A-9D3D-E482-7274-D8B21F0420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22146AE3-7DB0-4EF1-5F6E-9A2F4E0E157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E39D1EDA-1D20-69DA-4FB7-2BA8E2B068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323BEAE3-E2EB-90BF-7B7E-03FED0A498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83F4B1DE-5B95-546B-7447-16BF833D2B54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4</xdr:col>
      <xdr:colOff>447674</xdr:colOff>
      <xdr:row>37</xdr:row>
      <xdr:rowOff>123825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F4EB8E38-075C-466E-9A8C-D4076239EEDD}"/>
            </a:ext>
          </a:extLst>
        </xdr:cNvPr>
        <xdr:cNvGrpSpPr>
          <a:grpSpLocks/>
        </xdr:cNvGrpSpPr>
      </xdr:nvGrpSpPr>
      <xdr:grpSpPr bwMode="auto">
        <a:xfrm>
          <a:off x="0" y="6115050"/>
          <a:ext cx="7600949" cy="51435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6B2F4560-5DB0-4BA8-5EE6-E4DA05E871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500104DC-0813-9AC5-AA3E-380D6B9CBF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9C094C83-A69B-95F0-2B3F-55D8993DF2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7A67C03A-955D-CF8A-6C04-2BF01E66812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23548391-2BD7-32E1-C7ED-C3C9E0F3F6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774F03F0-00F4-8BD9-1832-A5B16D77DA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9F73158C-1A7F-9F79-D96F-F172AD7BA95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showGridLines="0" tabSelected="1" topLeftCell="A2" workbookViewId="0">
      <selection activeCell="C24" sqref="C24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500</v>
      </c>
      <c r="B4" s="107"/>
      <c r="C4" s="107"/>
      <c r="D4" s="107"/>
      <c r="E4" s="8" t="s">
        <v>5</v>
      </c>
      <c r="F4" s="9">
        <v>45627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8" t="s">
        <v>13</v>
      </c>
      <c r="C6" s="109"/>
      <c r="D6" s="109"/>
      <c r="E6" s="8" t="s">
        <v>9</v>
      </c>
      <c r="F6" s="11" t="s">
        <v>18</v>
      </c>
    </row>
    <row r="7" spans="1:6" ht="15" x14ac:dyDescent="0.25">
      <c r="A7" s="12" t="s">
        <v>10</v>
      </c>
      <c r="B7" s="110" t="s">
        <v>14</v>
      </c>
      <c r="C7" s="110"/>
      <c r="D7" s="110"/>
      <c r="E7" s="8" t="s">
        <v>11</v>
      </c>
      <c r="F7" s="13" t="s">
        <v>19</v>
      </c>
    </row>
    <row r="8" spans="1:6" ht="15" x14ac:dyDescent="0.25">
      <c r="A8" s="12" t="s">
        <v>15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12</v>
      </c>
    </row>
    <row r="10" spans="1:6" ht="20.25" customHeight="1" x14ac:dyDescent="0.25">
      <c r="A10" s="117" t="s">
        <v>20</v>
      </c>
      <c r="B10" s="117"/>
      <c r="C10" s="117"/>
      <c r="D10" s="117"/>
      <c r="E10" s="18"/>
      <c r="F10" s="19"/>
    </row>
    <row r="11" spans="1:6" ht="4.1500000000000004" customHeight="1" x14ac:dyDescent="0.25">
      <c r="A11" s="121" t="s">
        <v>21</v>
      </c>
      <c r="B11" s="118" t="s">
        <v>22</v>
      </c>
      <c r="C11" s="118" t="s">
        <v>23</v>
      </c>
      <c r="D11" s="114" t="s">
        <v>24</v>
      </c>
      <c r="E11" s="114" t="s">
        <v>25</v>
      </c>
      <c r="F11" s="111" t="s">
        <v>26</v>
      </c>
    </row>
    <row r="12" spans="1:6" ht="3.6" customHeight="1" x14ac:dyDescent="0.25">
      <c r="A12" s="122"/>
      <c r="B12" s="119"/>
      <c r="C12" s="119"/>
      <c r="D12" s="115"/>
      <c r="E12" s="115"/>
      <c r="F12" s="112"/>
    </row>
    <row r="13" spans="1:6" ht="3" customHeight="1" x14ac:dyDescent="0.25">
      <c r="A13" s="122"/>
      <c r="B13" s="119"/>
      <c r="C13" s="119"/>
      <c r="D13" s="115"/>
      <c r="E13" s="115"/>
      <c r="F13" s="112"/>
    </row>
    <row r="14" spans="1:6" ht="3" customHeight="1" x14ac:dyDescent="0.25">
      <c r="A14" s="122"/>
      <c r="B14" s="119"/>
      <c r="C14" s="119"/>
      <c r="D14" s="115"/>
      <c r="E14" s="115"/>
      <c r="F14" s="112"/>
    </row>
    <row r="15" spans="1:6" ht="3" customHeight="1" x14ac:dyDescent="0.25">
      <c r="A15" s="122"/>
      <c r="B15" s="119"/>
      <c r="C15" s="119"/>
      <c r="D15" s="115"/>
      <c r="E15" s="115"/>
      <c r="F15" s="112"/>
    </row>
    <row r="16" spans="1:6" ht="3" customHeight="1" x14ac:dyDescent="0.25">
      <c r="A16" s="122"/>
      <c r="B16" s="119"/>
      <c r="C16" s="119"/>
      <c r="D16" s="115"/>
      <c r="E16" s="115"/>
      <c r="F16" s="112"/>
    </row>
    <row r="17" spans="1:6" ht="23.45" customHeight="1" x14ac:dyDescent="0.25">
      <c r="A17" s="123"/>
      <c r="B17" s="120"/>
      <c r="C17" s="120"/>
      <c r="D17" s="116"/>
      <c r="E17" s="116"/>
      <c r="F17" s="113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f>D21+D81</f>
        <v>26732676.189999998</v>
      </c>
      <c r="E19" s="30">
        <v>26455884.27</v>
      </c>
      <c r="F19" s="29">
        <f>IF(OR(D19="-",IF(E19="-",0,E19)&gt;=IF(D19="-",0,D19)),"-",IF(D19="-",0,D19)-IF(E19="-",0,E19))</f>
        <v>276791.91999999806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11644500</v>
      </c>
      <c r="E21" s="39">
        <v>13605876.91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1819500</v>
      </c>
      <c r="E22" s="39">
        <v>2124622.98</v>
      </c>
      <c r="F22" s="40" t="str">
        <f t="shared" si="0"/>
        <v>-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1819500</v>
      </c>
      <c r="E23" s="39">
        <v>2124622.98</v>
      </c>
      <c r="F23" s="40" t="str">
        <f t="shared" si="0"/>
        <v>-</v>
      </c>
    </row>
    <row r="24" spans="1:6" ht="102" x14ac:dyDescent="0.25">
      <c r="A24" s="41" t="s">
        <v>40</v>
      </c>
      <c r="B24" s="37" t="s">
        <v>31</v>
      </c>
      <c r="C24" s="38" t="s">
        <v>41</v>
      </c>
      <c r="D24" s="39">
        <v>1819500</v>
      </c>
      <c r="E24" s="39">
        <v>2009062.8</v>
      </c>
      <c r="F24" s="40" t="str">
        <f t="shared" si="0"/>
        <v>-</v>
      </c>
    </row>
    <row r="25" spans="1:6" ht="124.5" x14ac:dyDescent="0.25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2008896.6</v>
      </c>
      <c r="F25" s="40" t="str">
        <f t="shared" si="0"/>
        <v>-</v>
      </c>
    </row>
    <row r="26" spans="1:6" ht="124.5" x14ac:dyDescent="0.25">
      <c r="A26" s="41" t="s">
        <v>45</v>
      </c>
      <c r="B26" s="37" t="s">
        <v>31</v>
      </c>
      <c r="C26" s="38" t="s">
        <v>46</v>
      </c>
      <c r="D26" s="39" t="s">
        <v>44</v>
      </c>
      <c r="E26" s="39">
        <v>166.2</v>
      </c>
      <c r="F26" s="40" t="str">
        <f t="shared" si="0"/>
        <v>-</v>
      </c>
    </row>
    <row r="27" spans="1:6" ht="102" x14ac:dyDescent="0.25">
      <c r="A27" s="41" t="s">
        <v>47</v>
      </c>
      <c r="B27" s="37" t="s">
        <v>31</v>
      </c>
      <c r="C27" s="38" t="s">
        <v>48</v>
      </c>
      <c r="D27" s="39" t="s">
        <v>44</v>
      </c>
      <c r="E27" s="39">
        <v>24133.26</v>
      </c>
      <c r="F27" s="40" t="str">
        <f t="shared" si="0"/>
        <v>-</v>
      </c>
    </row>
    <row r="28" spans="1:6" ht="124.5" x14ac:dyDescent="0.25">
      <c r="A28" s="41" t="s">
        <v>49</v>
      </c>
      <c r="B28" s="37" t="s">
        <v>31</v>
      </c>
      <c r="C28" s="38" t="s">
        <v>50</v>
      </c>
      <c r="D28" s="39" t="s">
        <v>44</v>
      </c>
      <c r="E28" s="39">
        <v>24133.26</v>
      </c>
      <c r="F28" s="40" t="str">
        <f t="shared" si="0"/>
        <v>-</v>
      </c>
    </row>
    <row r="29" spans="1:6" ht="79.5" x14ac:dyDescent="0.25">
      <c r="A29" s="41" t="s">
        <v>51</v>
      </c>
      <c r="B29" s="37" t="s">
        <v>31</v>
      </c>
      <c r="C29" s="38" t="s">
        <v>52</v>
      </c>
      <c r="D29" s="39" t="s">
        <v>44</v>
      </c>
      <c r="E29" s="39">
        <v>50626.92</v>
      </c>
      <c r="F29" s="40" t="str">
        <f t="shared" si="0"/>
        <v>-</v>
      </c>
    </row>
    <row r="30" spans="1:6" ht="102" x14ac:dyDescent="0.25">
      <c r="A30" s="41" t="s">
        <v>53</v>
      </c>
      <c r="B30" s="37" t="s">
        <v>31</v>
      </c>
      <c r="C30" s="38" t="s">
        <v>54</v>
      </c>
      <c r="D30" s="39" t="s">
        <v>44</v>
      </c>
      <c r="E30" s="39">
        <v>50517.22</v>
      </c>
      <c r="F30" s="40" t="str">
        <f t="shared" si="0"/>
        <v>-</v>
      </c>
    </row>
    <row r="31" spans="1:6" ht="102" x14ac:dyDescent="0.25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109.7</v>
      </c>
      <c r="F31" s="40" t="str">
        <f t="shared" si="0"/>
        <v>-</v>
      </c>
    </row>
    <row r="32" spans="1:6" ht="57" x14ac:dyDescent="0.25">
      <c r="A32" s="36" t="s">
        <v>57</v>
      </c>
      <c r="B32" s="37" t="s">
        <v>31</v>
      </c>
      <c r="C32" s="38" t="s">
        <v>58</v>
      </c>
      <c r="D32" s="39" t="s">
        <v>44</v>
      </c>
      <c r="E32" s="39">
        <v>39000</v>
      </c>
      <c r="F32" s="40" t="str">
        <f t="shared" si="0"/>
        <v>-</v>
      </c>
    </row>
    <row r="33" spans="1:6" ht="90.75" x14ac:dyDescent="0.25">
      <c r="A33" s="41" t="s">
        <v>59</v>
      </c>
      <c r="B33" s="37" t="s">
        <v>31</v>
      </c>
      <c r="C33" s="38" t="s">
        <v>60</v>
      </c>
      <c r="D33" s="39" t="s">
        <v>44</v>
      </c>
      <c r="E33" s="39">
        <v>39000</v>
      </c>
      <c r="F33" s="40" t="str">
        <f t="shared" si="0"/>
        <v>-</v>
      </c>
    </row>
    <row r="34" spans="1:6" ht="57" x14ac:dyDescent="0.25">
      <c r="A34" s="36" t="s">
        <v>61</v>
      </c>
      <c r="B34" s="37" t="s">
        <v>31</v>
      </c>
      <c r="C34" s="38" t="s">
        <v>62</v>
      </c>
      <c r="D34" s="39" t="s">
        <v>44</v>
      </c>
      <c r="E34" s="39">
        <v>1800</v>
      </c>
      <c r="F34" s="40" t="str">
        <f t="shared" si="0"/>
        <v>-</v>
      </c>
    </row>
    <row r="35" spans="1:6" ht="90.75" x14ac:dyDescent="0.25">
      <c r="A35" s="41" t="s">
        <v>63</v>
      </c>
      <c r="B35" s="37" t="s">
        <v>31</v>
      </c>
      <c r="C35" s="38" t="s">
        <v>64</v>
      </c>
      <c r="D35" s="39" t="s">
        <v>44</v>
      </c>
      <c r="E35" s="39">
        <v>1800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31</v>
      </c>
      <c r="C36" s="38" t="s">
        <v>66</v>
      </c>
      <c r="D36" s="39">
        <v>2881800</v>
      </c>
      <c r="E36" s="39">
        <v>3243446.8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31</v>
      </c>
      <c r="C37" s="38" t="s">
        <v>68</v>
      </c>
      <c r="D37" s="39">
        <v>2881800</v>
      </c>
      <c r="E37" s="39">
        <v>3243446.8</v>
      </c>
      <c r="F37" s="40" t="str">
        <f t="shared" si="0"/>
        <v>-</v>
      </c>
    </row>
    <row r="38" spans="1:6" ht="15" x14ac:dyDescent="0.25">
      <c r="A38" s="36" t="s">
        <v>67</v>
      </c>
      <c r="B38" s="37" t="s">
        <v>31</v>
      </c>
      <c r="C38" s="38" t="s">
        <v>69</v>
      </c>
      <c r="D38" s="39">
        <v>2881800</v>
      </c>
      <c r="E38" s="39">
        <v>3243446.8</v>
      </c>
      <c r="F38" s="40" t="str">
        <f t="shared" si="0"/>
        <v>-</v>
      </c>
    </row>
    <row r="39" spans="1:6" ht="45.75" x14ac:dyDescent="0.25">
      <c r="A39" s="36" t="s">
        <v>70</v>
      </c>
      <c r="B39" s="37" t="s">
        <v>31</v>
      </c>
      <c r="C39" s="38" t="s">
        <v>71</v>
      </c>
      <c r="D39" s="39" t="s">
        <v>44</v>
      </c>
      <c r="E39" s="39">
        <v>3242246.8</v>
      </c>
      <c r="F39" s="40" t="str">
        <f t="shared" si="0"/>
        <v>-</v>
      </c>
    </row>
    <row r="40" spans="1:6" ht="34.5" x14ac:dyDescent="0.25">
      <c r="A40" s="36" t="s">
        <v>72</v>
      </c>
      <c r="B40" s="37" t="s">
        <v>31</v>
      </c>
      <c r="C40" s="38" t="s">
        <v>73</v>
      </c>
      <c r="D40" s="39" t="s">
        <v>44</v>
      </c>
      <c r="E40" s="39">
        <v>1200</v>
      </c>
      <c r="F40" s="40" t="str">
        <f t="shared" si="0"/>
        <v>-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6189500</v>
      </c>
      <c r="E41" s="39">
        <v>6821897.5999999996</v>
      </c>
      <c r="F41" s="40" t="str">
        <f t="shared" si="0"/>
        <v>-</v>
      </c>
    </row>
    <row r="42" spans="1:6" ht="15" x14ac:dyDescent="0.25">
      <c r="A42" s="36" t="s">
        <v>76</v>
      </c>
      <c r="B42" s="37" t="s">
        <v>31</v>
      </c>
      <c r="C42" s="38" t="s">
        <v>77</v>
      </c>
      <c r="D42" s="39">
        <v>325000</v>
      </c>
      <c r="E42" s="39">
        <v>325714.43</v>
      </c>
      <c r="F42" s="40" t="str">
        <f t="shared" si="0"/>
        <v>-</v>
      </c>
    </row>
    <row r="43" spans="1:6" ht="34.5" x14ac:dyDescent="0.25">
      <c r="A43" s="36" t="s">
        <v>78</v>
      </c>
      <c r="B43" s="37" t="s">
        <v>31</v>
      </c>
      <c r="C43" s="38" t="s">
        <v>79</v>
      </c>
      <c r="D43" s="39">
        <v>325000</v>
      </c>
      <c r="E43" s="39">
        <v>325714.43</v>
      </c>
      <c r="F43" s="40" t="str">
        <f t="shared" si="0"/>
        <v>-</v>
      </c>
    </row>
    <row r="44" spans="1:6" ht="68.25" x14ac:dyDescent="0.25">
      <c r="A44" s="36" t="s">
        <v>80</v>
      </c>
      <c r="B44" s="37" t="s">
        <v>31</v>
      </c>
      <c r="C44" s="38" t="s">
        <v>81</v>
      </c>
      <c r="D44" s="39" t="s">
        <v>44</v>
      </c>
      <c r="E44" s="39">
        <v>325714.43</v>
      </c>
      <c r="F44" s="40" t="str">
        <f t="shared" si="0"/>
        <v>-</v>
      </c>
    </row>
    <row r="45" spans="1:6" ht="15" x14ac:dyDescent="0.25">
      <c r="A45" s="36" t="s">
        <v>82</v>
      </c>
      <c r="B45" s="37" t="s">
        <v>31</v>
      </c>
      <c r="C45" s="38" t="s">
        <v>83</v>
      </c>
      <c r="D45" s="39">
        <v>5864500</v>
      </c>
      <c r="E45" s="39">
        <v>6496183.1699999999</v>
      </c>
      <c r="F45" s="40" t="str">
        <f t="shared" si="0"/>
        <v>-</v>
      </c>
    </row>
    <row r="46" spans="1:6" ht="15" x14ac:dyDescent="0.25">
      <c r="A46" s="36" t="s">
        <v>84</v>
      </c>
      <c r="B46" s="37" t="s">
        <v>31</v>
      </c>
      <c r="C46" s="38" t="s">
        <v>85</v>
      </c>
      <c r="D46" s="39">
        <v>1285900</v>
      </c>
      <c r="E46" s="39">
        <v>2792287</v>
      </c>
      <c r="F46" s="40" t="str">
        <f t="shared" si="0"/>
        <v>-</v>
      </c>
    </row>
    <row r="47" spans="1:6" ht="34.5" x14ac:dyDescent="0.25">
      <c r="A47" s="36" t="s">
        <v>86</v>
      </c>
      <c r="B47" s="37" t="s">
        <v>31</v>
      </c>
      <c r="C47" s="38" t="s">
        <v>87</v>
      </c>
      <c r="D47" s="39">
        <v>1285900</v>
      </c>
      <c r="E47" s="39">
        <v>2792287</v>
      </c>
      <c r="F47" s="40" t="str">
        <f t="shared" si="0"/>
        <v>-</v>
      </c>
    </row>
    <row r="48" spans="1:6" ht="15" x14ac:dyDescent="0.25">
      <c r="A48" s="36" t="s">
        <v>88</v>
      </c>
      <c r="B48" s="37" t="s">
        <v>31</v>
      </c>
      <c r="C48" s="38" t="s">
        <v>89</v>
      </c>
      <c r="D48" s="39">
        <v>4578600</v>
      </c>
      <c r="E48" s="39">
        <v>3703896.17</v>
      </c>
      <c r="F48" s="40">
        <f t="shared" si="0"/>
        <v>874703.83000000007</v>
      </c>
    </row>
    <row r="49" spans="1:6" ht="34.5" x14ac:dyDescent="0.25">
      <c r="A49" s="36" t="s">
        <v>90</v>
      </c>
      <c r="B49" s="37" t="s">
        <v>31</v>
      </c>
      <c r="C49" s="38" t="s">
        <v>91</v>
      </c>
      <c r="D49" s="39">
        <v>4578600</v>
      </c>
      <c r="E49" s="39">
        <v>3703896.17</v>
      </c>
      <c r="F49" s="40">
        <f t="shared" si="0"/>
        <v>874703.83000000007</v>
      </c>
    </row>
    <row r="50" spans="1:6" ht="15" x14ac:dyDescent="0.25">
      <c r="A50" s="36" t="s">
        <v>92</v>
      </c>
      <c r="B50" s="37" t="s">
        <v>31</v>
      </c>
      <c r="C50" s="38" t="s">
        <v>93</v>
      </c>
      <c r="D50" s="39">
        <v>24500</v>
      </c>
      <c r="E50" s="39">
        <v>22700</v>
      </c>
      <c r="F50" s="40">
        <f t="shared" si="0"/>
        <v>1800</v>
      </c>
    </row>
    <row r="51" spans="1:6" ht="45.75" x14ac:dyDescent="0.25">
      <c r="A51" s="36" t="s">
        <v>94</v>
      </c>
      <c r="B51" s="37" t="s">
        <v>31</v>
      </c>
      <c r="C51" s="38" t="s">
        <v>95</v>
      </c>
      <c r="D51" s="39">
        <v>24500</v>
      </c>
      <c r="E51" s="39">
        <v>22700</v>
      </c>
      <c r="F51" s="40">
        <f t="shared" si="0"/>
        <v>1800</v>
      </c>
    </row>
    <row r="52" spans="1:6" ht="68.25" x14ac:dyDescent="0.25">
      <c r="A52" s="36" t="s">
        <v>96</v>
      </c>
      <c r="B52" s="37" t="s">
        <v>31</v>
      </c>
      <c r="C52" s="38" t="s">
        <v>97</v>
      </c>
      <c r="D52" s="39">
        <v>24500</v>
      </c>
      <c r="E52" s="39">
        <v>22700</v>
      </c>
      <c r="F52" s="40">
        <f t="shared" si="0"/>
        <v>1800</v>
      </c>
    </row>
    <row r="53" spans="1:6" ht="68.25" x14ac:dyDescent="0.25">
      <c r="A53" s="36" t="s">
        <v>96</v>
      </c>
      <c r="B53" s="37" t="s">
        <v>31</v>
      </c>
      <c r="C53" s="38" t="s">
        <v>98</v>
      </c>
      <c r="D53" s="39" t="s">
        <v>44</v>
      </c>
      <c r="E53" s="39">
        <v>22700</v>
      </c>
      <c r="F53" s="40" t="str">
        <f t="shared" ref="F53:F84" si="1">IF(OR(D53="-",IF(E53="-",0,E53)&gt;=IF(D53="-",0,D53)),"-",IF(D53="-",0,D53)-IF(E53="-",0,E53))</f>
        <v>-</v>
      </c>
    </row>
    <row r="54" spans="1:6" ht="34.5" x14ac:dyDescent="0.25">
      <c r="A54" s="36" t="s">
        <v>99</v>
      </c>
      <c r="B54" s="37" t="s">
        <v>31</v>
      </c>
      <c r="C54" s="38" t="s">
        <v>100</v>
      </c>
      <c r="D54" s="39">
        <v>544900</v>
      </c>
      <c r="E54" s="39">
        <v>408795.42</v>
      </c>
      <c r="F54" s="40">
        <f t="shared" si="1"/>
        <v>136104.58000000002</v>
      </c>
    </row>
    <row r="55" spans="1:6" ht="79.5" x14ac:dyDescent="0.25">
      <c r="A55" s="41" t="s">
        <v>101</v>
      </c>
      <c r="B55" s="37" t="s">
        <v>31</v>
      </c>
      <c r="C55" s="38" t="s">
        <v>102</v>
      </c>
      <c r="D55" s="39">
        <v>544900</v>
      </c>
      <c r="E55" s="39">
        <v>408795.42</v>
      </c>
      <c r="F55" s="40">
        <f t="shared" si="1"/>
        <v>136104.58000000002</v>
      </c>
    </row>
    <row r="56" spans="1:6" ht="68.25" x14ac:dyDescent="0.25">
      <c r="A56" s="41" t="s">
        <v>103</v>
      </c>
      <c r="B56" s="37" t="s">
        <v>31</v>
      </c>
      <c r="C56" s="38" t="s">
        <v>104</v>
      </c>
      <c r="D56" s="39">
        <v>544900</v>
      </c>
      <c r="E56" s="39">
        <v>408795.42</v>
      </c>
      <c r="F56" s="40">
        <f t="shared" si="1"/>
        <v>136104.58000000002</v>
      </c>
    </row>
    <row r="57" spans="1:6" ht="57" x14ac:dyDescent="0.25">
      <c r="A57" s="36" t="s">
        <v>105</v>
      </c>
      <c r="B57" s="37" t="s">
        <v>31</v>
      </c>
      <c r="C57" s="38" t="s">
        <v>106</v>
      </c>
      <c r="D57" s="39">
        <v>544900</v>
      </c>
      <c r="E57" s="39">
        <v>408795.42</v>
      </c>
      <c r="F57" s="40">
        <f t="shared" si="1"/>
        <v>136104.58000000002</v>
      </c>
    </row>
    <row r="58" spans="1:6" ht="23.25" x14ac:dyDescent="0.25">
      <c r="A58" s="36" t="s">
        <v>107</v>
      </c>
      <c r="B58" s="37" t="s">
        <v>31</v>
      </c>
      <c r="C58" s="38" t="s">
        <v>108</v>
      </c>
      <c r="D58" s="39">
        <v>184300</v>
      </c>
      <c r="E58" s="39">
        <v>158942.32</v>
      </c>
      <c r="F58" s="40">
        <f t="shared" si="1"/>
        <v>25357.679999999993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184300</v>
      </c>
      <c r="E59" s="39">
        <v>158942.32</v>
      </c>
      <c r="F59" s="40">
        <f t="shared" si="1"/>
        <v>25357.679999999993</v>
      </c>
    </row>
    <row r="60" spans="1:6" ht="15" x14ac:dyDescent="0.25">
      <c r="A60" s="36" t="s">
        <v>111</v>
      </c>
      <c r="B60" s="37" t="s">
        <v>31</v>
      </c>
      <c r="C60" s="38" t="s">
        <v>112</v>
      </c>
      <c r="D60" s="39">
        <v>184300</v>
      </c>
      <c r="E60" s="39">
        <v>158942.32</v>
      </c>
      <c r="F60" s="40">
        <f t="shared" si="1"/>
        <v>25357.679999999993</v>
      </c>
    </row>
    <row r="61" spans="1:6" ht="23.25" x14ac:dyDescent="0.25">
      <c r="A61" s="36" t="s">
        <v>113</v>
      </c>
      <c r="B61" s="37" t="s">
        <v>31</v>
      </c>
      <c r="C61" s="38" t="s">
        <v>114</v>
      </c>
      <c r="D61" s="39">
        <v>184300</v>
      </c>
      <c r="E61" s="39">
        <v>158942.32</v>
      </c>
      <c r="F61" s="40">
        <f t="shared" si="1"/>
        <v>25357.679999999993</v>
      </c>
    </row>
    <row r="62" spans="1:6" ht="23.25" x14ac:dyDescent="0.25">
      <c r="A62" s="36" t="s">
        <v>115</v>
      </c>
      <c r="B62" s="37" t="s">
        <v>31</v>
      </c>
      <c r="C62" s="38" t="s">
        <v>116</v>
      </c>
      <c r="D62" s="39" t="s">
        <v>44</v>
      </c>
      <c r="E62" s="39">
        <v>291005</v>
      </c>
      <c r="F62" s="40" t="str">
        <f t="shared" si="1"/>
        <v>-</v>
      </c>
    </row>
    <row r="63" spans="1:6" ht="68.25" x14ac:dyDescent="0.25">
      <c r="A63" s="41" t="s">
        <v>117</v>
      </c>
      <c r="B63" s="37" t="s">
        <v>31</v>
      </c>
      <c r="C63" s="38" t="s">
        <v>118</v>
      </c>
      <c r="D63" s="39" t="s">
        <v>44</v>
      </c>
      <c r="E63" s="39">
        <v>203600.8</v>
      </c>
      <c r="F63" s="40" t="str">
        <f t="shared" si="1"/>
        <v>-</v>
      </c>
    </row>
    <row r="64" spans="1:6" ht="79.5" x14ac:dyDescent="0.25">
      <c r="A64" s="41" t="s">
        <v>119</v>
      </c>
      <c r="B64" s="37" t="s">
        <v>31</v>
      </c>
      <c r="C64" s="38" t="s">
        <v>120</v>
      </c>
      <c r="D64" s="39" t="s">
        <v>44</v>
      </c>
      <c r="E64" s="39">
        <v>167770.79999999999</v>
      </c>
      <c r="F64" s="40" t="str">
        <f t="shared" si="1"/>
        <v>-</v>
      </c>
    </row>
    <row r="65" spans="1:6" ht="79.5" x14ac:dyDescent="0.25">
      <c r="A65" s="41" t="s">
        <v>121</v>
      </c>
      <c r="B65" s="37" t="s">
        <v>31</v>
      </c>
      <c r="C65" s="38" t="s">
        <v>122</v>
      </c>
      <c r="D65" s="39" t="s">
        <v>44</v>
      </c>
      <c r="E65" s="39">
        <v>167770.79999999999</v>
      </c>
      <c r="F65" s="40" t="str">
        <f t="shared" si="1"/>
        <v>-</v>
      </c>
    </row>
    <row r="66" spans="1:6" ht="79.5" x14ac:dyDescent="0.25">
      <c r="A66" s="41" t="s">
        <v>123</v>
      </c>
      <c r="B66" s="37" t="s">
        <v>31</v>
      </c>
      <c r="C66" s="38" t="s">
        <v>124</v>
      </c>
      <c r="D66" s="39" t="s">
        <v>44</v>
      </c>
      <c r="E66" s="39">
        <v>35830</v>
      </c>
      <c r="F66" s="40" t="str">
        <f t="shared" si="1"/>
        <v>-</v>
      </c>
    </row>
    <row r="67" spans="1:6" ht="68.25" x14ac:dyDescent="0.25">
      <c r="A67" s="41" t="s">
        <v>125</v>
      </c>
      <c r="B67" s="37" t="s">
        <v>31</v>
      </c>
      <c r="C67" s="38" t="s">
        <v>126</v>
      </c>
      <c r="D67" s="39" t="s">
        <v>44</v>
      </c>
      <c r="E67" s="39">
        <v>35830</v>
      </c>
      <c r="F67" s="40" t="str">
        <f t="shared" si="1"/>
        <v>-</v>
      </c>
    </row>
    <row r="68" spans="1:6" ht="23.25" x14ac:dyDescent="0.25">
      <c r="A68" s="36" t="s">
        <v>127</v>
      </c>
      <c r="B68" s="37" t="s">
        <v>31</v>
      </c>
      <c r="C68" s="38" t="s">
        <v>128</v>
      </c>
      <c r="D68" s="39" t="s">
        <v>44</v>
      </c>
      <c r="E68" s="39">
        <v>87404.2</v>
      </c>
      <c r="F68" s="40" t="str">
        <f t="shared" si="1"/>
        <v>-</v>
      </c>
    </row>
    <row r="69" spans="1:6" ht="45.75" x14ac:dyDescent="0.25">
      <c r="A69" s="36" t="s">
        <v>129</v>
      </c>
      <c r="B69" s="37" t="s">
        <v>31</v>
      </c>
      <c r="C69" s="38" t="s">
        <v>130</v>
      </c>
      <c r="D69" s="39" t="s">
        <v>44</v>
      </c>
      <c r="E69" s="39">
        <v>87404.2</v>
      </c>
      <c r="F69" s="40" t="str">
        <f t="shared" si="1"/>
        <v>-</v>
      </c>
    </row>
    <row r="70" spans="1:6" ht="45.75" x14ac:dyDescent="0.25">
      <c r="A70" s="36" t="s">
        <v>131</v>
      </c>
      <c r="B70" s="37" t="s">
        <v>31</v>
      </c>
      <c r="C70" s="38" t="s">
        <v>132</v>
      </c>
      <c r="D70" s="39" t="s">
        <v>44</v>
      </c>
      <c r="E70" s="39">
        <v>87404.2</v>
      </c>
      <c r="F70" s="40" t="str">
        <f t="shared" si="1"/>
        <v>-</v>
      </c>
    </row>
    <row r="71" spans="1:6" ht="15" x14ac:dyDescent="0.25">
      <c r="A71" s="36" t="s">
        <v>133</v>
      </c>
      <c r="B71" s="37" t="s">
        <v>31</v>
      </c>
      <c r="C71" s="38" t="s">
        <v>134</v>
      </c>
      <c r="D71" s="39" t="s">
        <v>44</v>
      </c>
      <c r="E71" s="39">
        <v>2244.79</v>
      </c>
      <c r="F71" s="40" t="str">
        <f t="shared" si="1"/>
        <v>-</v>
      </c>
    </row>
    <row r="72" spans="1:6" ht="34.5" x14ac:dyDescent="0.25">
      <c r="A72" s="36" t="s">
        <v>135</v>
      </c>
      <c r="B72" s="37" t="s">
        <v>31</v>
      </c>
      <c r="C72" s="38" t="s">
        <v>136</v>
      </c>
      <c r="D72" s="39" t="s">
        <v>44</v>
      </c>
      <c r="E72" s="39">
        <v>1500</v>
      </c>
      <c r="F72" s="40" t="str">
        <f t="shared" si="1"/>
        <v>-</v>
      </c>
    </row>
    <row r="73" spans="1:6" ht="45.75" x14ac:dyDescent="0.25">
      <c r="A73" s="36" t="s">
        <v>137</v>
      </c>
      <c r="B73" s="37" t="s">
        <v>31</v>
      </c>
      <c r="C73" s="38" t="s">
        <v>138</v>
      </c>
      <c r="D73" s="39" t="s">
        <v>44</v>
      </c>
      <c r="E73" s="39">
        <v>1500</v>
      </c>
      <c r="F73" s="40" t="str">
        <f t="shared" si="1"/>
        <v>-</v>
      </c>
    </row>
    <row r="74" spans="1:6" ht="90.75" x14ac:dyDescent="0.25">
      <c r="A74" s="41" t="s">
        <v>139</v>
      </c>
      <c r="B74" s="37" t="s">
        <v>31</v>
      </c>
      <c r="C74" s="38" t="s">
        <v>140</v>
      </c>
      <c r="D74" s="39" t="s">
        <v>44</v>
      </c>
      <c r="E74" s="39">
        <v>744.79</v>
      </c>
      <c r="F74" s="40" t="str">
        <f t="shared" si="1"/>
        <v>-</v>
      </c>
    </row>
    <row r="75" spans="1:6" ht="79.5" x14ac:dyDescent="0.25">
      <c r="A75" s="41" t="s">
        <v>141</v>
      </c>
      <c r="B75" s="37" t="s">
        <v>31</v>
      </c>
      <c r="C75" s="38" t="s">
        <v>142</v>
      </c>
      <c r="D75" s="39" t="s">
        <v>44</v>
      </c>
      <c r="E75" s="39">
        <v>744.79</v>
      </c>
      <c r="F75" s="40" t="str">
        <f t="shared" si="1"/>
        <v>-</v>
      </c>
    </row>
    <row r="76" spans="1:6" ht="68.25" x14ac:dyDescent="0.25">
      <c r="A76" s="36" t="s">
        <v>143</v>
      </c>
      <c r="B76" s="37" t="s">
        <v>31</v>
      </c>
      <c r="C76" s="38" t="s">
        <v>144</v>
      </c>
      <c r="D76" s="39" t="s">
        <v>44</v>
      </c>
      <c r="E76" s="39">
        <v>744.79</v>
      </c>
      <c r="F76" s="40" t="str">
        <f t="shared" si="1"/>
        <v>-</v>
      </c>
    </row>
    <row r="77" spans="1:6" ht="15" x14ac:dyDescent="0.25">
      <c r="A77" s="36" t="s">
        <v>145</v>
      </c>
      <c r="B77" s="37" t="s">
        <v>31</v>
      </c>
      <c r="C77" s="38" t="s">
        <v>146</v>
      </c>
      <c r="D77" s="39" t="s">
        <v>44</v>
      </c>
      <c r="E77" s="39">
        <v>532222</v>
      </c>
      <c r="F77" s="40" t="str">
        <f t="shared" si="1"/>
        <v>-</v>
      </c>
    </row>
    <row r="78" spans="1:6" ht="15" x14ac:dyDescent="0.25">
      <c r="A78" s="36" t="s">
        <v>147</v>
      </c>
      <c r="B78" s="37" t="s">
        <v>31</v>
      </c>
      <c r="C78" s="38" t="s">
        <v>148</v>
      </c>
      <c r="D78" s="39" t="s">
        <v>44</v>
      </c>
      <c r="E78" s="39">
        <v>532222</v>
      </c>
      <c r="F78" s="40" t="str">
        <f t="shared" si="1"/>
        <v>-</v>
      </c>
    </row>
    <row r="79" spans="1:6" ht="23.25" x14ac:dyDescent="0.25">
      <c r="A79" s="36" t="s">
        <v>149</v>
      </c>
      <c r="B79" s="37" t="s">
        <v>31</v>
      </c>
      <c r="C79" s="38" t="s">
        <v>150</v>
      </c>
      <c r="D79" s="39" t="s">
        <v>44</v>
      </c>
      <c r="E79" s="39">
        <v>532222</v>
      </c>
      <c r="F79" s="40" t="str">
        <f t="shared" si="1"/>
        <v>-</v>
      </c>
    </row>
    <row r="80" spans="1:6" ht="68.25" x14ac:dyDescent="0.25">
      <c r="A80" s="41" t="s">
        <v>151</v>
      </c>
      <c r="B80" s="37" t="s">
        <v>31</v>
      </c>
      <c r="C80" s="38" t="s">
        <v>152</v>
      </c>
      <c r="D80" s="39" t="s">
        <v>44</v>
      </c>
      <c r="E80" s="39">
        <v>532222</v>
      </c>
      <c r="F80" s="40" t="str">
        <f t="shared" si="1"/>
        <v>-</v>
      </c>
    </row>
    <row r="81" spans="1:6" ht="15" x14ac:dyDescent="0.25">
      <c r="A81" s="36" t="s">
        <v>153</v>
      </c>
      <c r="B81" s="37" t="s">
        <v>31</v>
      </c>
      <c r="C81" s="38" t="s">
        <v>154</v>
      </c>
      <c r="D81" s="39">
        <f>D82</f>
        <v>15088176.189999999</v>
      </c>
      <c r="E81" s="39">
        <v>12850007.359999999</v>
      </c>
      <c r="F81" s="40">
        <f t="shared" si="1"/>
        <v>2238168.83</v>
      </c>
    </row>
    <row r="82" spans="1:6" ht="34.5" x14ac:dyDescent="0.25">
      <c r="A82" s="36" t="s">
        <v>155</v>
      </c>
      <c r="B82" s="37" t="s">
        <v>31</v>
      </c>
      <c r="C82" s="38" t="s">
        <v>156</v>
      </c>
      <c r="D82" s="39">
        <f>D83+D88+D91+D96+D99</f>
        <v>15088176.189999999</v>
      </c>
      <c r="E82" s="39">
        <v>12849031.17</v>
      </c>
      <c r="F82" s="40">
        <f t="shared" si="1"/>
        <v>2239145.0199999996</v>
      </c>
    </row>
    <row r="83" spans="1:6" ht="23.25" x14ac:dyDescent="0.25">
      <c r="A83" s="36" t="s">
        <v>157</v>
      </c>
      <c r="B83" s="37" t="s">
        <v>31</v>
      </c>
      <c r="C83" s="38" t="s">
        <v>158</v>
      </c>
      <c r="D83" s="39">
        <v>11803200</v>
      </c>
      <c r="E83" s="39">
        <v>11649134</v>
      </c>
      <c r="F83" s="40">
        <f t="shared" si="1"/>
        <v>154066</v>
      </c>
    </row>
    <row r="84" spans="1:6" ht="15" x14ac:dyDescent="0.25">
      <c r="A84" s="36" t="s">
        <v>159</v>
      </c>
      <c r="B84" s="37" t="s">
        <v>31</v>
      </c>
      <c r="C84" s="38" t="s">
        <v>160</v>
      </c>
      <c r="D84" s="39">
        <v>11067200</v>
      </c>
      <c r="E84" s="39">
        <v>10978134</v>
      </c>
      <c r="F84" s="40">
        <f t="shared" si="1"/>
        <v>89066</v>
      </c>
    </row>
    <row r="85" spans="1:6" ht="34.5" x14ac:dyDescent="0.25">
      <c r="A85" s="36" t="s">
        <v>161</v>
      </c>
      <c r="B85" s="37" t="s">
        <v>31</v>
      </c>
      <c r="C85" s="38" t="s">
        <v>162</v>
      </c>
      <c r="D85" s="39">
        <v>11067200</v>
      </c>
      <c r="E85" s="39">
        <v>10978134</v>
      </c>
      <c r="F85" s="40">
        <f t="shared" ref="F85:F102" si="2">IF(OR(D85="-",IF(E85="-",0,E85)&gt;=IF(D85="-",0,D85)),"-",IF(D85="-",0,D85)-IF(E85="-",0,E85))</f>
        <v>89066</v>
      </c>
    </row>
    <row r="86" spans="1:6" ht="23.25" x14ac:dyDescent="0.25">
      <c r="A86" s="36" t="s">
        <v>163</v>
      </c>
      <c r="B86" s="37" t="s">
        <v>31</v>
      </c>
      <c r="C86" s="38" t="s">
        <v>164</v>
      </c>
      <c r="D86" s="39">
        <v>736000</v>
      </c>
      <c r="E86" s="39">
        <v>671000</v>
      </c>
      <c r="F86" s="40">
        <f t="shared" si="2"/>
        <v>65000</v>
      </c>
    </row>
    <row r="87" spans="1:6" ht="23.25" x14ac:dyDescent="0.25">
      <c r="A87" s="36" t="s">
        <v>165</v>
      </c>
      <c r="B87" s="37" t="s">
        <v>31</v>
      </c>
      <c r="C87" s="38" t="s">
        <v>166</v>
      </c>
      <c r="D87" s="39">
        <v>736000</v>
      </c>
      <c r="E87" s="39">
        <v>671000</v>
      </c>
      <c r="F87" s="40">
        <f t="shared" si="2"/>
        <v>65000</v>
      </c>
    </row>
    <row r="88" spans="1:6" ht="23.25" x14ac:dyDescent="0.25">
      <c r="A88" s="36" t="s">
        <v>167</v>
      </c>
      <c r="B88" s="37" t="s">
        <v>31</v>
      </c>
      <c r="C88" s="38" t="s">
        <v>168</v>
      </c>
      <c r="D88" s="39">
        <v>927400</v>
      </c>
      <c r="E88" s="39">
        <v>927349.4</v>
      </c>
      <c r="F88" s="40">
        <f t="shared" si="2"/>
        <v>50.599999999976717</v>
      </c>
    </row>
    <row r="89" spans="1:6" ht="45.75" x14ac:dyDescent="0.25">
      <c r="A89" s="36" t="s">
        <v>169</v>
      </c>
      <c r="B89" s="37" t="s">
        <v>31</v>
      </c>
      <c r="C89" s="38" t="s">
        <v>170</v>
      </c>
      <c r="D89" s="39">
        <v>927400</v>
      </c>
      <c r="E89" s="39">
        <v>927349.4</v>
      </c>
      <c r="F89" s="40">
        <f t="shared" si="2"/>
        <v>50.599999999976717</v>
      </c>
    </row>
    <row r="90" spans="1:6" ht="45.75" x14ac:dyDescent="0.25">
      <c r="A90" s="36" t="s">
        <v>171</v>
      </c>
      <c r="B90" s="37" t="s">
        <v>31</v>
      </c>
      <c r="C90" s="38" t="s">
        <v>172</v>
      </c>
      <c r="D90" s="39">
        <v>927400</v>
      </c>
      <c r="E90" s="39">
        <v>927349.4</v>
      </c>
      <c r="F90" s="40">
        <f t="shared" si="2"/>
        <v>50.599999999976717</v>
      </c>
    </row>
    <row r="91" spans="1:6" ht="23.25" x14ac:dyDescent="0.25">
      <c r="A91" s="36" t="s">
        <v>173</v>
      </c>
      <c r="B91" s="37" t="s">
        <v>31</v>
      </c>
      <c r="C91" s="38" t="s">
        <v>174</v>
      </c>
      <c r="D91" s="39">
        <v>361800</v>
      </c>
      <c r="E91" s="39">
        <v>272547.77</v>
      </c>
      <c r="F91" s="40">
        <f t="shared" si="2"/>
        <v>89252.229999999981</v>
      </c>
    </row>
    <row r="92" spans="1:6" ht="34.5" x14ac:dyDescent="0.25">
      <c r="A92" s="36" t="s">
        <v>175</v>
      </c>
      <c r="B92" s="37" t="s">
        <v>31</v>
      </c>
      <c r="C92" s="38" t="s">
        <v>176</v>
      </c>
      <c r="D92" s="39">
        <v>200</v>
      </c>
      <c r="E92" s="39">
        <v>200</v>
      </c>
      <c r="F92" s="40" t="str">
        <f t="shared" si="2"/>
        <v>-</v>
      </c>
    </row>
    <row r="93" spans="1:6" ht="34.5" x14ac:dyDescent="0.25">
      <c r="A93" s="36" t="s">
        <v>177</v>
      </c>
      <c r="B93" s="37" t="s">
        <v>31</v>
      </c>
      <c r="C93" s="38" t="s">
        <v>178</v>
      </c>
      <c r="D93" s="39">
        <v>200</v>
      </c>
      <c r="E93" s="39">
        <v>200</v>
      </c>
      <c r="F93" s="40" t="str">
        <f t="shared" si="2"/>
        <v>-</v>
      </c>
    </row>
    <row r="94" spans="1:6" ht="34.5" x14ac:dyDescent="0.25">
      <c r="A94" s="36" t="s">
        <v>179</v>
      </c>
      <c r="B94" s="37" t="s">
        <v>31</v>
      </c>
      <c r="C94" s="38" t="s">
        <v>180</v>
      </c>
      <c r="D94" s="39">
        <v>361600</v>
      </c>
      <c r="E94" s="39">
        <v>272347.77</v>
      </c>
      <c r="F94" s="40">
        <f t="shared" si="2"/>
        <v>89252.229999999981</v>
      </c>
    </row>
    <row r="95" spans="1:6" ht="45.75" x14ac:dyDescent="0.25">
      <c r="A95" s="36" t="s">
        <v>181</v>
      </c>
      <c r="B95" s="37" t="s">
        <v>31</v>
      </c>
      <c r="C95" s="38" t="s">
        <v>182</v>
      </c>
      <c r="D95" s="39">
        <v>361600</v>
      </c>
      <c r="E95" s="39">
        <v>272347.77</v>
      </c>
      <c r="F95" s="40">
        <f t="shared" si="2"/>
        <v>89252.229999999981</v>
      </c>
    </row>
    <row r="96" spans="1:6" ht="15" x14ac:dyDescent="0.25">
      <c r="A96" s="36" t="s">
        <v>183</v>
      </c>
      <c r="B96" s="37" t="s">
        <v>31</v>
      </c>
      <c r="C96" s="38" t="s">
        <v>184</v>
      </c>
      <c r="D96" s="39">
        <v>1994800</v>
      </c>
      <c r="E96" s="39" t="s">
        <v>44</v>
      </c>
      <c r="F96" s="40">
        <f t="shared" si="2"/>
        <v>1994800</v>
      </c>
    </row>
    <row r="97" spans="1:6" ht="23.25" x14ac:dyDescent="0.25">
      <c r="A97" s="36" t="s">
        <v>185</v>
      </c>
      <c r="B97" s="37" t="s">
        <v>31</v>
      </c>
      <c r="C97" s="38" t="s">
        <v>186</v>
      </c>
      <c r="D97" s="39">
        <v>1994800</v>
      </c>
      <c r="E97" s="39" t="s">
        <v>44</v>
      </c>
      <c r="F97" s="40">
        <f t="shared" si="2"/>
        <v>1994800</v>
      </c>
    </row>
    <row r="98" spans="1:6" ht="23.25" x14ac:dyDescent="0.25">
      <c r="A98" s="36" t="s">
        <v>187</v>
      </c>
      <c r="B98" s="37" t="s">
        <v>31</v>
      </c>
      <c r="C98" s="38" t="s">
        <v>188</v>
      </c>
      <c r="D98" s="39">
        <v>1994800</v>
      </c>
      <c r="E98" s="39" t="s">
        <v>44</v>
      </c>
      <c r="F98" s="40">
        <f t="shared" si="2"/>
        <v>1994800</v>
      </c>
    </row>
    <row r="99" spans="1:6" ht="57" x14ac:dyDescent="0.25">
      <c r="A99" s="36" t="s">
        <v>189</v>
      </c>
      <c r="B99" s="37" t="s">
        <v>31</v>
      </c>
      <c r="C99" s="38" t="s">
        <v>190</v>
      </c>
      <c r="D99" s="39">
        <f>D100</f>
        <v>976.19</v>
      </c>
      <c r="E99" s="39">
        <v>976.19</v>
      </c>
      <c r="F99" s="40" t="str">
        <f t="shared" si="2"/>
        <v>-</v>
      </c>
    </row>
    <row r="100" spans="1:6" ht="79.5" x14ac:dyDescent="0.25">
      <c r="A100" s="41" t="s">
        <v>191</v>
      </c>
      <c r="B100" s="37" t="s">
        <v>31</v>
      </c>
      <c r="C100" s="38" t="s">
        <v>192</v>
      </c>
      <c r="D100" s="39">
        <f>D101</f>
        <v>976.19</v>
      </c>
      <c r="E100" s="39">
        <v>976.19</v>
      </c>
      <c r="F100" s="40" t="str">
        <f t="shared" si="2"/>
        <v>-</v>
      </c>
    </row>
    <row r="101" spans="1:6" ht="68.25" x14ac:dyDescent="0.25">
      <c r="A101" s="41" t="s">
        <v>193</v>
      </c>
      <c r="B101" s="37" t="s">
        <v>31</v>
      </c>
      <c r="C101" s="38" t="s">
        <v>194</v>
      </c>
      <c r="D101" s="39">
        <f>D102</f>
        <v>976.19</v>
      </c>
      <c r="E101" s="39">
        <v>976.19</v>
      </c>
      <c r="F101" s="40" t="str">
        <f t="shared" si="2"/>
        <v>-</v>
      </c>
    </row>
    <row r="102" spans="1:6" ht="45.75" x14ac:dyDescent="0.25">
      <c r="A102" s="36" t="s">
        <v>195</v>
      </c>
      <c r="B102" s="37" t="s">
        <v>31</v>
      </c>
      <c r="C102" s="38" t="s">
        <v>196</v>
      </c>
      <c r="D102" s="39">
        <v>976.19</v>
      </c>
      <c r="E102" s="39">
        <v>976.19</v>
      </c>
      <c r="F102" s="40" t="str">
        <f t="shared" si="2"/>
        <v>-</v>
      </c>
    </row>
    <row r="103" spans="1:6" ht="12.75" customHeight="1" x14ac:dyDescent="0.25">
      <c r="A103" s="42"/>
      <c r="B103" s="43"/>
      <c r="C103" s="43"/>
      <c r="D103" s="44"/>
      <c r="E103" s="44"/>
      <c r="F103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operator="equal">
      <formula>0</formula>
    </cfRule>
  </conditionalFormatting>
  <conditionalFormatting sqref="F27:F28">
    <cfRule type="cellIs" priority="3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93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20"/>
  <sheetViews>
    <sheetView showGridLines="0" topLeftCell="A3" workbookViewId="0">
      <selection activeCell="D21" sqref="D21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7" t="s">
        <v>197</v>
      </c>
      <c r="B2" s="117"/>
      <c r="C2" s="117"/>
      <c r="D2" s="117"/>
      <c r="E2" s="18"/>
      <c r="F2" s="14" t="s">
        <v>198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6" t="s">
        <v>21</v>
      </c>
      <c r="B4" s="118" t="s">
        <v>22</v>
      </c>
      <c r="C4" s="124" t="s">
        <v>199</v>
      </c>
      <c r="D4" s="114" t="s">
        <v>24</v>
      </c>
      <c r="E4" s="129" t="s">
        <v>25</v>
      </c>
      <c r="F4" s="111" t="s">
        <v>26</v>
      </c>
    </row>
    <row r="5" spans="1:6" ht="5.45" customHeight="1" x14ac:dyDescent="0.25">
      <c r="A5" s="127"/>
      <c r="B5" s="119"/>
      <c r="C5" s="125"/>
      <c r="D5" s="115"/>
      <c r="E5" s="130"/>
      <c r="F5" s="112"/>
    </row>
    <row r="6" spans="1:6" ht="9.6" customHeight="1" x14ac:dyDescent="0.25">
      <c r="A6" s="127"/>
      <c r="B6" s="119"/>
      <c r="C6" s="125"/>
      <c r="D6" s="115"/>
      <c r="E6" s="130"/>
      <c r="F6" s="112"/>
    </row>
    <row r="7" spans="1:6" ht="6" customHeight="1" x14ac:dyDescent="0.25">
      <c r="A7" s="127"/>
      <c r="B7" s="119"/>
      <c r="C7" s="125"/>
      <c r="D7" s="115"/>
      <c r="E7" s="130"/>
      <c r="F7" s="112"/>
    </row>
    <row r="8" spans="1:6" ht="6.6" customHeight="1" x14ac:dyDescent="0.25">
      <c r="A8" s="127"/>
      <c r="B8" s="119"/>
      <c r="C8" s="125"/>
      <c r="D8" s="115"/>
      <c r="E8" s="130"/>
      <c r="F8" s="112"/>
    </row>
    <row r="9" spans="1:6" ht="10.9" customHeight="1" x14ac:dyDescent="0.25">
      <c r="A9" s="127"/>
      <c r="B9" s="119"/>
      <c r="C9" s="125"/>
      <c r="D9" s="115"/>
      <c r="E9" s="130"/>
      <c r="F9" s="112"/>
    </row>
    <row r="10" spans="1:6" ht="4.1500000000000004" hidden="1" customHeight="1" x14ac:dyDescent="0.25">
      <c r="A10" s="127"/>
      <c r="B10" s="119"/>
      <c r="C10" s="48"/>
      <c r="D10" s="115"/>
      <c r="E10" s="49"/>
      <c r="F10" s="50"/>
    </row>
    <row r="11" spans="1:6" ht="13.15" hidden="1" customHeight="1" x14ac:dyDescent="0.25">
      <c r="A11" s="128"/>
      <c r="B11" s="120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200</v>
      </c>
      <c r="B13" s="56" t="s">
        <v>201</v>
      </c>
      <c r="C13" s="57" t="s">
        <v>202</v>
      </c>
      <c r="D13" s="58">
        <f>D14+D16+D15+D17+D18+D19+D20+FIO+D22+D23</f>
        <v>53492876.189999998</v>
      </c>
      <c r="E13" s="59">
        <f>SUM(E15:E23)</f>
        <v>19560088.600000005</v>
      </c>
      <c r="F13" s="60">
        <f>IF(OR(D13="-",IF(E13="-",0,E13)&gt;=IF(D13="-",0,D13)),"-",IF(D13="-",0,D13)-IF(E13="-",0,E13))</f>
        <v>33932787.589999989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203</v>
      </c>
      <c r="B15" s="56" t="s">
        <v>201</v>
      </c>
      <c r="C15" s="57" t="s">
        <v>204</v>
      </c>
      <c r="D15" s="58">
        <v>13587000</v>
      </c>
      <c r="E15" s="59">
        <f>10361487.07+12481.06</f>
        <v>10373968.130000001</v>
      </c>
      <c r="F15" s="60">
        <f t="shared" ref="F15:F78" si="0">IF(OR(D15="-",IF(E15="-",0,E15)&gt;=IF(D15="-",0,D15)),"-",IF(D15="-",0,D15)-IF(E15="-",0,E15))</f>
        <v>3213031.8699999992</v>
      </c>
    </row>
    <row r="16" spans="1:6" ht="15" x14ac:dyDescent="0.25">
      <c r="A16" s="55" t="s">
        <v>205</v>
      </c>
      <c r="B16" s="56" t="s">
        <v>201</v>
      </c>
      <c r="C16" s="57" t="s">
        <v>206</v>
      </c>
      <c r="D16" s="58">
        <v>361600</v>
      </c>
      <c r="E16" s="59">
        <v>272347.77</v>
      </c>
      <c r="F16" s="60">
        <f t="shared" si="0"/>
        <v>89252.229999999981</v>
      </c>
    </row>
    <row r="17" spans="1:6" ht="23.25" x14ac:dyDescent="0.25">
      <c r="A17" s="55" t="s">
        <v>207</v>
      </c>
      <c r="B17" s="56" t="s">
        <v>201</v>
      </c>
      <c r="C17" s="57" t="s">
        <v>208</v>
      </c>
      <c r="D17" s="58">
        <v>418200</v>
      </c>
      <c r="E17" s="59">
        <v>234198.1</v>
      </c>
      <c r="F17" s="60">
        <f t="shared" si="0"/>
        <v>184001.9</v>
      </c>
    </row>
    <row r="18" spans="1:6" ht="15" x14ac:dyDescent="0.25">
      <c r="A18" s="55" t="s">
        <v>209</v>
      </c>
      <c r="B18" s="56" t="s">
        <v>201</v>
      </c>
      <c r="C18" s="57" t="s">
        <v>210</v>
      </c>
      <c r="D18" s="58">
        <v>100000</v>
      </c>
      <c r="E18" s="59">
        <v>65250</v>
      </c>
      <c r="F18" s="60">
        <f t="shared" si="0"/>
        <v>34750</v>
      </c>
    </row>
    <row r="19" spans="1:6" ht="15" x14ac:dyDescent="0.25">
      <c r="A19" s="55" t="s">
        <v>211</v>
      </c>
      <c r="B19" s="56" t="s">
        <v>201</v>
      </c>
      <c r="C19" s="57" t="s">
        <v>212</v>
      </c>
      <c r="D19" s="58">
        <v>4111576.19</v>
      </c>
      <c r="E19" s="59">
        <f>3205865.08+80372.39</f>
        <v>3286237.47</v>
      </c>
      <c r="F19" s="60">
        <f t="shared" si="0"/>
        <v>825338.71999999974</v>
      </c>
    </row>
    <row r="20" spans="1:6" ht="15" x14ac:dyDescent="0.25">
      <c r="A20" s="55" t="s">
        <v>213</v>
      </c>
      <c r="B20" s="56" t="s">
        <v>201</v>
      </c>
      <c r="C20" s="57" t="s">
        <v>214</v>
      </c>
      <c r="D20" s="58">
        <v>15000</v>
      </c>
      <c r="E20" s="59">
        <v>14500</v>
      </c>
      <c r="F20" s="60">
        <f t="shared" si="0"/>
        <v>500</v>
      </c>
    </row>
    <row r="21" spans="1:6" ht="15" x14ac:dyDescent="0.25">
      <c r="A21" s="55" t="s">
        <v>215</v>
      </c>
      <c r="B21" s="56" t="s">
        <v>201</v>
      </c>
      <c r="C21" s="57" t="s">
        <v>216</v>
      </c>
      <c r="D21" s="58">
        <v>32333100</v>
      </c>
      <c r="E21" s="59">
        <v>4599340.9800000004</v>
      </c>
      <c r="F21" s="60">
        <f t="shared" si="0"/>
        <v>27733759.02</v>
      </c>
    </row>
    <row r="22" spans="1:6" ht="15" x14ac:dyDescent="0.25">
      <c r="A22" s="55" t="s">
        <v>217</v>
      </c>
      <c r="B22" s="56" t="s">
        <v>201</v>
      </c>
      <c r="C22" s="57" t="s">
        <v>218</v>
      </c>
      <c r="D22" s="58">
        <v>190000</v>
      </c>
      <c r="E22" s="59">
        <v>162697.60000000001</v>
      </c>
      <c r="F22" s="60">
        <f t="shared" si="0"/>
        <v>27302.399999999994</v>
      </c>
    </row>
    <row r="23" spans="1:6" ht="15" x14ac:dyDescent="0.25">
      <c r="A23" s="55" t="s">
        <v>219</v>
      </c>
      <c r="B23" s="56" t="s">
        <v>201</v>
      </c>
      <c r="C23" s="57" t="s">
        <v>220</v>
      </c>
      <c r="D23" s="58">
        <v>2376400</v>
      </c>
      <c r="E23" s="59">
        <v>551548.55000000005</v>
      </c>
      <c r="F23" s="60">
        <f t="shared" si="0"/>
        <v>1824851.45</v>
      </c>
    </row>
    <row r="24" spans="1:6" ht="45.75" x14ac:dyDescent="0.25">
      <c r="A24" s="55" t="s">
        <v>221</v>
      </c>
      <c r="B24" s="56" t="s">
        <v>201</v>
      </c>
      <c r="C24" s="57" t="s">
        <v>222</v>
      </c>
      <c r="D24" s="58">
        <v>5000</v>
      </c>
      <c r="E24" s="59">
        <v>5000</v>
      </c>
      <c r="F24" s="60" t="str">
        <f t="shared" si="0"/>
        <v>-</v>
      </c>
    </row>
    <row r="25" spans="1:6" ht="23.25" x14ac:dyDescent="0.25">
      <c r="A25" s="67" t="s">
        <v>223</v>
      </c>
      <c r="B25" s="68" t="s">
        <v>201</v>
      </c>
      <c r="C25" s="69" t="s">
        <v>224</v>
      </c>
      <c r="D25" s="70">
        <v>5000</v>
      </c>
      <c r="E25" s="71">
        <v>5000</v>
      </c>
      <c r="F25" s="72" t="str">
        <f t="shared" si="0"/>
        <v>-</v>
      </c>
    </row>
    <row r="26" spans="1:6" ht="23.25" x14ac:dyDescent="0.25">
      <c r="A26" s="67" t="s">
        <v>225</v>
      </c>
      <c r="B26" s="68" t="s">
        <v>201</v>
      </c>
      <c r="C26" s="69" t="s">
        <v>226</v>
      </c>
      <c r="D26" s="70">
        <v>5000</v>
      </c>
      <c r="E26" s="71">
        <v>5000</v>
      </c>
      <c r="F26" s="72" t="str">
        <f t="shared" si="0"/>
        <v>-</v>
      </c>
    </row>
    <row r="27" spans="1:6" ht="23.25" x14ac:dyDescent="0.25">
      <c r="A27" s="67" t="s">
        <v>227</v>
      </c>
      <c r="B27" s="68" t="s">
        <v>201</v>
      </c>
      <c r="C27" s="69" t="s">
        <v>228</v>
      </c>
      <c r="D27" s="70">
        <v>5000</v>
      </c>
      <c r="E27" s="71">
        <v>5000</v>
      </c>
      <c r="F27" s="72" t="str">
        <f t="shared" si="0"/>
        <v>-</v>
      </c>
    </row>
    <row r="28" spans="1:6" ht="45.75" x14ac:dyDescent="0.25">
      <c r="A28" s="55" t="s">
        <v>221</v>
      </c>
      <c r="B28" s="56" t="s">
        <v>201</v>
      </c>
      <c r="C28" s="57" t="s">
        <v>229</v>
      </c>
      <c r="D28" s="58">
        <v>10839100</v>
      </c>
      <c r="E28" s="59">
        <v>8627576.3000000007</v>
      </c>
      <c r="F28" s="60">
        <f t="shared" si="0"/>
        <v>2211523.6999999993</v>
      </c>
    </row>
    <row r="29" spans="1:6" ht="57" x14ac:dyDescent="0.25">
      <c r="A29" s="67" t="s">
        <v>230</v>
      </c>
      <c r="B29" s="68" t="s">
        <v>201</v>
      </c>
      <c r="C29" s="69" t="s">
        <v>231</v>
      </c>
      <c r="D29" s="70">
        <v>10839100</v>
      </c>
      <c r="E29" s="71">
        <v>8627576.3000000007</v>
      </c>
      <c r="F29" s="72">
        <f t="shared" si="0"/>
        <v>2211523.6999999993</v>
      </c>
    </row>
    <row r="30" spans="1:6" ht="23.25" x14ac:dyDescent="0.25">
      <c r="A30" s="67" t="s">
        <v>232</v>
      </c>
      <c r="B30" s="68" t="s">
        <v>201</v>
      </c>
      <c r="C30" s="69" t="s">
        <v>233</v>
      </c>
      <c r="D30" s="70">
        <v>10839100</v>
      </c>
      <c r="E30" s="71">
        <v>8627576.3000000007</v>
      </c>
      <c r="F30" s="72">
        <f t="shared" si="0"/>
        <v>2211523.6999999993</v>
      </c>
    </row>
    <row r="31" spans="1:6" ht="23.25" x14ac:dyDescent="0.25">
      <c r="A31" s="67" t="s">
        <v>234</v>
      </c>
      <c r="B31" s="68" t="s">
        <v>201</v>
      </c>
      <c r="C31" s="69" t="s">
        <v>235</v>
      </c>
      <c r="D31" s="70">
        <v>7756600</v>
      </c>
      <c r="E31" s="71">
        <v>6455871.8300000001</v>
      </c>
      <c r="F31" s="72">
        <f t="shared" si="0"/>
        <v>1300728.17</v>
      </c>
    </row>
    <row r="32" spans="1:6" ht="34.5" x14ac:dyDescent="0.25">
      <c r="A32" s="67" t="s">
        <v>236</v>
      </c>
      <c r="B32" s="68" t="s">
        <v>201</v>
      </c>
      <c r="C32" s="69" t="s">
        <v>237</v>
      </c>
      <c r="D32" s="70">
        <v>452200</v>
      </c>
      <c r="E32" s="71">
        <v>324836</v>
      </c>
      <c r="F32" s="72">
        <f t="shared" si="0"/>
        <v>127364</v>
      </c>
    </row>
    <row r="33" spans="1:6" ht="34.5" x14ac:dyDescent="0.25">
      <c r="A33" s="67" t="s">
        <v>238</v>
      </c>
      <c r="B33" s="68" t="s">
        <v>201</v>
      </c>
      <c r="C33" s="69" t="s">
        <v>239</v>
      </c>
      <c r="D33" s="70">
        <v>2630300</v>
      </c>
      <c r="E33" s="71">
        <v>1846868.47</v>
      </c>
      <c r="F33" s="72">
        <f t="shared" si="0"/>
        <v>783431.53</v>
      </c>
    </row>
    <row r="34" spans="1:6" ht="45.75" x14ac:dyDescent="0.25">
      <c r="A34" s="55" t="s">
        <v>221</v>
      </c>
      <c r="B34" s="56" t="s">
        <v>201</v>
      </c>
      <c r="C34" s="57" t="s">
        <v>240</v>
      </c>
      <c r="D34" s="58">
        <v>1877500</v>
      </c>
      <c r="E34" s="59">
        <f>E35</f>
        <v>1208886.51</v>
      </c>
      <c r="F34" s="60">
        <f t="shared" si="0"/>
        <v>668613.49</v>
      </c>
    </row>
    <row r="35" spans="1:6" ht="23.25" x14ac:dyDescent="0.25">
      <c r="A35" s="67" t="s">
        <v>223</v>
      </c>
      <c r="B35" s="68" t="s">
        <v>201</v>
      </c>
      <c r="C35" s="69" t="s">
        <v>241</v>
      </c>
      <c r="D35" s="70">
        <v>1877500</v>
      </c>
      <c r="E35" s="71">
        <f>E36</f>
        <v>1208886.51</v>
      </c>
      <c r="F35" s="72">
        <f t="shared" si="0"/>
        <v>668613.49</v>
      </c>
    </row>
    <row r="36" spans="1:6" ht="23.25" x14ac:dyDescent="0.25">
      <c r="A36" s="67" t="s">
        <v>225</v>
      </c>
      <c r="B36" s="68" t="s">
        <v>201</v>
      </c>
      <c r="C36" s="69" t="s">
        <v>242</v>
      </c>
      <c r="D36" s="70">
        <v>1877500</v>
      </c>
      <c r="E36" s="71">
        <f>E37+E38</f>
        <v>1208886.51</v>
      </c>
      <c r="F36" s="72">
        <f t="shared" si="0"/>
        <v>668613.49</v>
      </c>
    </row>
    <row r="37" spans="1:6" ht="23.25" x14ac:dyDescent="0.25">
      <c r="A37" s="67" t="s">
        <v>227</v>
      </c>
      <c r="B37" s="68" t="s">
        <v>201</v>
      </c>
      <c r="C37" s="69" t="s">
        <v>243</v>
      </c>
      <c r="D37" s="70">
        <v>1743200</v>
      </c>
      <c r="E37" s="71">
        <v>1097888.51</v>
      </c>
      <c r="F37" s="72">
        <f t="shared" si="0"/>
        <v>645311.49</v>
      </c>
    </row>
    <row r="38" spans="1:6" ht="15" x14ac:dyDescent="0.25">
      <c r="A38" s="67" t="s">
        <v>244</v>
      </c>
      <c r="B38" s="68" t="s">
        <v>201</v>
      </c>
      <c r="C38" s="69" t="s">
        <v>245</v>
      </c>
      <c r="D38" s="70">
        <v>134300</v>
      </c>
      <c r="E38" s="71">
        <v>110998</v>
      </c>
      <c r="F38" s="72">
        <f t="shared" si="0"/>
        <v>23302</v>
      </c>
    </row>
    <row r="39" spans="1:6" ht="45.75" x14ac:dyDescent="0.25">
      <c r="A39" s="55" t="s">
        <v>221</v>
      </c>
      <c r="B39" s="56" t="s">
        <v>201</v>
      </c>
      <c r="C39" s="57" t="s">
        <v>246</v>
      </c>
      <c r="D39" s="58">
        <v>35000</v>
      </c>
      <c r="E39" s="59" t="s">
        <v>44</v>
      </c>
      <c r="F39" s="60">
        <f t="shared" si="0"/>
        <v>35000</v>
      </c>
    </row>
    <row r="40" spans="1:6" ht="23.25" x14ac:dyDescent="0.25">
      <c r="A40" s="67" t="s">
        <v>223</v>
      </c>
      <c r="B40" s="68" t="s">
        <v>201</v>
      </c>
      <c r="C40" s="69" t="s">
        <v>247</v>
      </c>
      <c r="D40" s="70">
        <v>35000</v>
      </c>
      <c r="E40" s="71" t="s">
        <v>44</v>
      </c>
      <c r="F40" s="72">
        <f t="shared" si="0"/>
        <v>35000</v>
      </c>
    </row>
    <row r="41" spans="1:6" ht="23.25" x14ac:dyDescent="0.25">
      <c r="A41" s="67" t="s">
        <v>225</v>
      </c>
      <c r="B41" s="68" t="s">
        <v>201</v>
      </c>
      <c r="C41" s="69" t="s">
        <v>248</v>
      </c>
      <c r="D41" s="70">
        <v>35000</v>
      </c>
      <c r="E41" s="71" t="s">
        <v>44</v>
      </c>
      <c r="F41" s="72">
        <f t="shared" si="0"/>
        <v>35000</v>
      </c>
    </row>
    <row r="42" spans="1:6" ht="23.25" x14ac:dyDescent="0.25">
      <c r="A42" s="67" t="s">
        <v>227</v>
      </c>
      <c r="B42" s="68" t="s">
        <v>201</v>
      </c>
      <c r="C42" s="69" t="s">
        <v>249</v>
      </c>
      <c r="D42" s="70">
        <v>35000</v>
      </c>
      <c r="E42" s="71" t="s">
        <v>44</v>
      </c>
      <c r="F42" s="72">
        <f t="shared" si="0"/>
        <v>35000</v>
      </c>
    </row>
    <row r="43" spans="1:6" ht="45.75" x14ac:dyDescent="0.25">
      <c r="A43" s="55" t="s">
        <v>221</v>
      </c>
      <c r="B43" s="56" t="s">
        <v>201</v>
      </c>
      <c r="C43" s="57" t="s">
        <v>250</v>
      </c>
      <c r="D43" s="58">
        <v>10000</v>
      </c>
      <c r="E43" s="59" t="s">
        <v>44</v>
      </c>
      <c r="F43" s="60">
        <f t="shared" si="0"/>
        <v>10000</v>
      </c>
    </row>
    <row r="44" spans="1:6" ht="23.25" x14ac:dyDescent="0.25">
      <c r="A44" s="67" t="s">
        <v>223</v>
      </c>
      <c r="B44" s="68" t="s">
        <v>201</v>
      </c>
      <c r="C44" s="69" t="s">
        <v>251</v>
      </c>
      <c r="D44" s="70">
        <v>10000</v>
      </c>
      <c r="E44" s="71" t="s">
        <v>44</v>
      </c>
      <c r="F44" s="72">
        <f t="shared" si="0"/>
        <v>10000</v>
      </c>
    </row>
    <row r="45" spans="1:6" ht="23.25" x14ac:dyDescent="0.25">
      <c r="A45" s="67" t="s">
        <v>225</v>
      </c>
      <c r="B45" s="68" t="s">
        <v>201</v>
      </c>
      <c r="C45" s="69" t="s">
        <v>252</v>
      </c>
      <c r="D45" s="70">
        <v>10000</v>
      </c>
      <c r="E45" s="71" t="s">
        <v>44</v>
      </c>
      <c r="F45" s="72">
        <f t="shared" si="0"/>
        <v>10000</v>
      </c>
    </row>
    <row r="46" spans="1:6" ht="23.25" x14ac:dyDescent="0.25">
      <c r="A46" s="67" t="s">
        <v>227</v>
      </c>
      <c r="B46" s="68" t="s">
        <v>201</v>
      </c>
      <c r="C46" s="69" t="s">
        <v>253</v>
      </c>
      <c r="D46" s="70">
        <v>10000</v>
      </c>
      <c r="E46" s="71" t="s">
        <v>44</v>
      </c>
      <c r="F46" s="72">
        <f t="shared" si="0"/>
        <v>10000</v>
      </c>
    </row>
    <row r="47" spans="1:6" ht="45.75" x14ac:dyDescent="0.25">
      <c r="A47" s="55" t="s">
        <v>221</v>
      </c>
      <c r="B47" s="56" t="s">
        <v>201</v>
      </c>
      <c r="C47" s="57" t="s">
        <v>254</v>
      </c>
      <c r="D47" s="58">
        <v>200</v>
      </c>
      <c r="E47" s="59">
        <v>200</v>
      </c>
      <c r="F47" s="60" t="str">
        <f t="shared" si="0"/>
        <v>-</v>
      </c>
    </row>
    <row r="48" spans="1:6" ht="23.25" x14ac:dyDescent="0.25">
      <c r="A48" s="67" t="s">
        <v>223</v>
      </c>
      <c r="B48" s="68" t="s">
        <v>201</v>
      </c>
      <c r="C48" s="69" t="s">
        <v>255</v>
      </c>
      <c r="D48" s="70">
        <v>200</v>
      </c>
      <c r="E48" s="71">
        <v>200</v>
      </c>
      <c r="F48" s="72" t="str">
        <f t="shared" si="0"/>
        <v>-</v>
      </c>
    </row>
    <row r="49" spans="1:6" ht="23.25" x14ac:dyDescent="0.25">
      <c r="A49" s="67" t="s">
        <v>225</v>
      </c>
      <c r="B49" s="68" t="s">
        <v>201</v>
      </c>
      <c r="C49" s="69" t="s">
        <v>256</v>
      </c>
      <c r="D49" s="70">
        <v>200</v>
      </c>
      <c r="E49" s="71">
        <v>200</v>
      </c>
      <c r="F49" s="72" t="str">
        <f t="shared" si="0"/>
        <v>-</v>
      </c>
    </row>
    <row r="50" spans="1:6" ht="23.25" x14ac:dyDescent="0.25">
      <c r="A50" s="67" t="s">
        <v>227</v>
      </c>
      <c r="B50" s="68" t="s">
        <v>201</v>
      </c>
      <c r="C50" s="69" t="s">
        <v>257</v>
      </c>
      <c r="D50" s="70">
        <v>200</v>
      </c>
      <c r="E50" s="71">
        <v>200</v>
      </c>
      <c r="F50" s="72" t="str">
        <f t="shared" si="0"/>
        <v>-</v>
      </c>
    </row>
    <row r="51" spans="1:6" ht="45.75" x14ac:dyDescent="0.25">
      <c r="A51" s="55" t="s">
        <v>221</v>
      </c>
      <c r="B51" s="56" t="s">
        <v>201</v>
      </c>
      <c r="C51" s="57" t="s">
        <v>258</v>
      </c>
      <c r="D51" s="58">
        <v>57300</v>
      </c>
      <c r="E51" s="59">
        <v>50044</v>
      </c>
      <c r="F51" s="60">
        <f t="shared" si="0"/>
        <v>7256</v>
      </c>
    </row>
    <row r="52" spans="1:6" ht="15" x14ac:dyDescent="0.25">
      <c r="A52" s="67" t="s">
        <v>259</v>
      </c>
      <c r="B52" s="68" t="s">
        <v>201</v>
      </c>
      <c r="C52" s="69" t="s">
        <v>260</v>
      </c>
      <c r="D52" s="70">
        <v>57300</v>
      </c>
      <c r="E52" s="71">
        <v>50044</v>
      </c>
      <c r="F52" s="72">
        <f t="shared" si="0"/>
        <v>7256</v>
      </c>
    </row>
    <row r="53" spans="1:6" ht="15" x14ac:dyDescent="0.25">
      <c r="A53" s="67" t="s">
        <v>183</v>
      </c>
      <c r="B53" s="68" t="s">
        <v>201</v>
      </c>
      <c r="C53" s="69" t="s">
        <v>261</v>
      </c>
      <c r="D53" s="70">
        <v>57300</v>
      </c>
      <c r="E53" s="71">
        <v>50044</v>
      </c>
      <c r="F53" s="72">
        <f t="shared" si="0"/>
        <v>7256</v>
      </c>
    </row>
    <row r="54" spans="1:6" ht="34.5" x14ac:dyDescent="0.25">
      <c r="A54" s="55" t="s">
        <v>262</v>
      </c>
      <c r="B54" s="56" t="s">
        <v>201</v>
      </c>
      <c r="C54" s="57" t="s">
        <v>263</v>
      </c>
      <c r="D54" s="58">
        <v>169200</v>
      </c>
      <c r="E54" s="59">
        <v>169200</v>
      </c>
      <c r="F54" s="60" t="str">
        <f t="shared" si="0"/>
        <v>-</v>
      </c>
    </row>
    <row r="55" spans="1:6" ht="15" x14ac:dyDescent="0.25">
      <c r="A55" s="67" t="s">
        <v>259</v>
      </c>
      <c r="B55" s="68" t="s">
        <v>201</v>
      </c>
      <c r="C55" s="69" t="s">
        <v>264</v>
      </c>
      <c r="D55" s="70">
        <v>169200</v>
      </c>
      <c r="E55" s="71">
        <v>169200</v>
      </c>
      <c r="F55" s="72" t="str">
        <f t="shared" si="0"/>
        <v>-</v>
      </c>
    </row>
    <row r="56" spans="1:6" ht="15" x14ac:dyDescent="0.25">
      <c r="A56" s="67" t="s">
        <v>183</v>
      </c>
      <c r="B56" s="68" t="s">
        <v>201</v>
      </c>
      <c r="C56" s="69" t="s">
        <v>265</v>
      </c>
      <c r="D56" s="70">
        <v>169200</v>
      </c>
      <c r="E56" s="71">
        <v>169200</v>
      </c>
      <c r="F56" s="72" t="str">
        <f t="shared" si="0"/>
        <v>-</v>
      </c>
    </row>
    <row r="57" spans="1:6" ht="15" x14ac:dyDescent="0.25">
      <c r="A57" s="55" t="s">
        <v>266</v>
      </c>
      <c r="B57" s="56" t="s">
        <v>201</v>
      </c>
      <c r="C57" s="57" t="s">
        <v>267</v>
      </c>
      <c r="D57" s="58">
        <v>3000</v>
      </c>
      <c r="E57" s="59" t="s">
        <v>44</v>
      </c>
      <c r="F57" s="60">
        <f t="shared" si="0"/>
        <v>3000</v>
      </c>
    </row>
    <row r="58" spans="1:6" ht="15" x14ac:dyDescent="0.25">
      <c r="A58" s="67" t="s">
        <v>268</v>
      </c>
      <c r="B58" s="68" t="s">
        <v>201</v>
      </c>
      <c r="C58" s="69" t="s">
        <v>269</v>
      </c>
      <c r="D58" s="70">
        <v>3000</v>
      </c>
      <c r="E58" s="71" t="s">
        <v>44</v>
      </c>
      <c r="F58" s="72">
        <f t="shared" si="0"/>
        <v>3000</v>
      </c>
    </row>
    <row r="59" spans="1:6" ht="15" x14ac:dyDescent="0.25">
      <c r="A59" s="67" t="s">
        <v>270</v>
      </c>
      <c r="B59" s="68" t="s">
        <v>201</v>
      </c>
      <c r="C59" s="69" t="s">
        <v>271</v>
      </c>
      <c r="D59" s="70">
        <v>3000</v>
      </c>
      <c r="E59" s="71" t="s">
        <v>44</v>
      </c>
      <c r="F59" s="72">
        <f t="shared" si="0"/>
        <v>3000</v>
      </c>
    </row>
    <row r="60" spans="1:6" ht="15" x14ac:dyDescent="0.25">
      <c r="A60" s="55" t="s">
        <v>272</v>
      </c>
      <c r="B60" s="56" t="s">
        <v>201</v>
      </c>
      <c r="C60" s="57" t="s">
        <v>273</v>
      </c>
      <c r="D60" s="58">
        <v>23900</v>
      </c>
      <c r="E60" s="59">
        <v>7000</v>
      </c>
      <c r="F60" s="60">
        <f t="shared" si="0"/>
        <v>16900</v>
      </c>
    </row>
    <row r="61" spans="1:6" ht="23.25" x14ac:dyDescent="0.25">
      <c r="A61" s="67" t="s">
        <v>223</v>
      </c>
      <c r="B61" s="68" t="s">
        <v>201</v>
      </c>
      <c r="C61" s="69" t="s">
        <v>274</v>
      </c>
      <c r="D61" s="70">
        <v>23900</v>
      </c>
      <c r="E61" s="71">
        <v>7000</v>
      </c>
      <c r="F61" s="72">
        <f t="shared" si="0"/>
        <v>16900</v>
      </c>
    </row>
    <row r="62" spans="1:6" ht="23.25" x14ac:dyDescent="0.25">
      <c r="A62" s="67" t="s">
        <v>225</v>
      </c>
      <c r="B62" s="68" t="s">
        <v>201</v>
      </c>
      <c r="C62" s="69" t="s">
        <v>275</v>
      </c>
      <c r="D62" s="70">
        <v>23900</v>
      </c>
      <c r="E62" s="71">
        <v>7000</v>
      </c>
      <c r="F62" s="72">
        <f t="shared" si="0"/>
        <v>16900</v>
      </c>
    </row>
    <row r="63" spans="1:6" ht="23.25" x14ac:dyDescent="0.25">
      <c r="A63" s="67" t="s">
        <v>227</v>
      </c>
      <c r="B63" s="68" t="s">
        <v>201</v>
      </c>
      <c r="C63" s="69" t="s">
        <v>276</v>
      </c>
      <c r="D63" s="70">
        <v>23900</v>
      </c>
      <c r="E63" s="71">
        <v>7000</v>
      </c>
      <c r="F63" s="72">
        <f t="shared" si="0"/>
        <v>16900</v>
      </c>
    </row>
    <row r="64" spans="1:6" ht="15" x14ac:dyDescent="0.25">
      <c r="A64" s="55" t="s">
        <v>272</v>
      </c>
      <c r="B64" s="56" t="s">
        <v>201</v>
      </c>
      <c r="C64" s="57" t="s">
        <v>277</v>
      </c>
      <c r="D64" s="58">
        <v>121500</v>
      </c>
      <c r="E64" s="59">
        <v>72827.759999999995</v>
      </c>
      <c r="F64" s="60">
        <f t="shared" si="0"/>
        <v>48672.240000000005</v>
      </c>
    </row>
    <row r="65" spans="1:6" ht="15" x14ac:dyDescent="0.25">
      <c r="A65" s="67" t="s">
        <v>268</v>
      </c>
      <c r="B65" s="68" t="s">
        <v>201</v>
      </c>
      <c r="C65" s="69" t="s">
        <v>278</v>
      </c>
      <c r="D65" s="70">
        <v>121500</v>
      </c>
      <c r="E65" s="71">
        <v>72827.759999999995</v>
      </c>
      <c r="F65" s="72">
        <f t="shared" si="0"/>
        <v>48672.240000000005</v>
      </c>
    </row>
    <row r="66" spans="1:6" ht="15" x14ac:dyDescent="0.25">
      <c r="A66" s="67" t="s">
        <v>279</v>
      </c>
      <c r="B66" s="68" t="s">
        <v>201</v>
      </c>
      <c r="C66" s="69" t="s">
        <v>280</v>
      </c>
      <c r="D66" s="70">
        <v>121500</v>
      </c>
      <c r="E66" s="71">
        <v>72827.759999999995</v>
      </c>
      <c r="F66" s="72">
        <f t="shared" si="0"/>
        <v>48672.240000000005</v>
      </c>
    </row>
    <row r="67" spans="1:6" ht="23.25" x14ac:dyDescent="0.25">
      <c r="A67" s="67" t="s">
        <v>281</v>
      </c>
      <c r="B67" s="68" t="s">
        <v>201</v>
      </c>
      <c r="C67" s="69" t="s">
        <v>282</v>
      </c>
      <c r="D67" s="70">
        <v>100000</v>
      </c>
      <c r="E67" s="71">
        <v>67994</v>
      </c>
      <c r="F67" s="72">
        <f t="shared" si="0"/>
        <v>32006</v>
      </c>
    </row>
    <row r="68" spans="1:6" ht="15" x14ac:dyDescent="0.25">
      <c r="A68" s="67" t="s">
        <v>283</v>
      </c>
      <c r="B68" s="68" t="s">
        <v>201</v>
      </c>
      <c r="C68" s="69" t="s">
        <v>284</v>
      </c>
      <c r="D68" s="70">
        <v>20000</v>
      </c>
      <c r="E68" s="71">
        <v>4779</v>
      </c>
      <c r="F68" s="72">
        <f t="shared" si="0"/>
        <v>15221</v>
      </c>
    </row>
    <row r="69" spans="1:6" ht="15" x14ac:dyDescent="0.25">
      <c r="A69" s="67" t="s">
        <v>285</v>
      </c>
      <c r="B69" s="68" t="s">
        <v>201</v>
      </c>
      <c r="C69" s="69" t="s">
        <v>286</v>
      </c>
      <c r="D69" s="70">
        <v>1500</v>
      </c>
      <c r="E69" s="71">
        <v>54.76</v>
      </c>
      <c r="F69" s="72">
        <f t="shared" si="0"/>
        <v>1445.24</v>
      </c>
    </row>
    <row r="70" spans="1:6" ht="15" x14ac:dyDescent="0.25">
      <c r="A70" s="55" t="s">
        <v>272</v>
      </c>
      <c r="B70" s="56" t="s">
        <v>201</v>
      </c>
      <c r="C70" s="57" t="s">
        <v>287</v>
      </c>
      <c r="D70" s="58">
        <v>290000</v>
      </c>
      <c r="E70" s="59">
        <v>160861.6</v>
      </c>
      <c r="F70" s="60">
        <f t="shared" si="0"/>
        <v>129138.4</v>
      </c>
    </row>
    <row r="71" spans="1:6" ht="23.25" x14ac:dyDescent="0.25">
      <c r="A71" s="67" t="s">
        <v>223</v>
      </c>
      <c r="B71" s="68" t="s">
        <v>201</v>
      </c>
      <c r="C71" s="69" t="s">
        <v>288</v>
      </c>
      <c r="D71" s="70">
        <v>290000</v>
      </c>
      <c r="E71" s="71">
        <v>160861.6</v>
      </c>
      <c r="F71" s="72">
        <f t="shared" si="0"/>
        <v>129138.4</v>
      </c>
    </row>
    <row r="72" spans="1:6" ht="23.25" x14ac:dyDescent="0.25">
      <c r="A72" s="67" t="s">
        <v>225</v>
      </c>
      <c r="B72" s="68" t="s">
        <v>201</v>
      </c>
      <c r="C72" s="69" t="s">
        <v>289</v>
      </c>
      <c r="D72" s="70">
        <v>290000</v>
      </c>
      <c r="E72" s="71">
        <v>160861.6</v>
      </c>
      <c r="F72" s="72">
        <f t="shared" si="0"/>
        <v>129138.4</v>
      </c>
    </row>
    <row r="73" spans="1:6" ht="23.25" x14ac:dyDescent="0.25">
      <c r="A73" s="67" t="s">
        <v>227</v>
      </c>
      <c r="B73" s="68" t="s">
        <v>201</v>
      </c>
      <c r="C73" s="69" t="s">
        <v>290</v>
      </c>
      <c r="D73" s="70">
        <v>290000</v>
      </c>
      <c r="E73" s="71">
        <v>160861.6</v>
      </c>
      <c r="F73" s="72">
        <f t="shared" si="0"/>
        <v>129138.4</v>
      </c>
    </row>
    <row r="74" spans="1:6" ht="15" x14ac:dyDescent="0.25">
      <c r="A74" s="55" t="s">
        <v>272</v>
      </c>
      <c r="B74" s="56" t="s">
        <v>201</v>
      </c>
      <c r="C74" s="57" t="s">
        <v>291</v>
      </c>
      <c r="D74" s="58">
        <v>44000</v>
      </c>
      <c r="E74" s="59">
        <v>20000</v>
      </c>
      <c r="F74" s="60">
        <f t="shared" si="0"/>
        <v>24000</v>
      </c>
    </row>
    <row r="75" spans="1:6" ht="15" x14ac:dyDescent="0.25">
      <c r="A75" s="67" t="s">
        <v>268</v>
      </c>
      <c r="B75" s="68" t="s">
        <v>201</v>
      </c>
      <c r="C75" s="69" t="s">
        <v>292</v>
      </c>
      <c r="D75" s="70">
        <v>44000</v>
      </c>
      <c r="E75" s="71">
        <v>20000</v>
      </c>
      <c r="F75" s="72">
        <f t="shared" si="0"/>
        <v>24000</v>
      </c>
    </row>
    <row r="76" spans="1:6" ht="15" x14ac:dyDescent="0.25">
      <c r="A76" s="67" t="s">
        <v>293</v>
      </c>
      <c r="B76" s="68" t="s">
        <v>201</v>
      </c>
      <c r="C76" s="69" t="s">
        <v>294</v>
      </c>
      <c r="D76" s="70">
        <v>24000</v>
      </c>
      <c r="E76" s="71" t="s">
        <v>44</v>
      </c>
      <c r="F76" s="72">
        <f t="shared" si="0"/>
        <v>24000</v>
      </c>
    </row>
    <row r="77" spans="1:6" ht="23.25" x14ac:dyDescent="0.25">
      <c r="A77" s="67" t="s">
        <v>295</v>
      </c>
      <c r="B77" s="68" t="s">
        <v>201</v>
      </c>
      <c r="C77" s="69" t="s">
        <v>296</v>
      </c>
      <c r="D77" s="70">
        <v>24000</v>
      </c>
      <c r="E77" s="71" t="s">
        <v>44</v>
      </c>
      <c r="F77" s="72">
        <f t="shared" si="0"/>
        <v>24000</v>
      </c>
    </row>
    <row r="78" spans="1:6" ht="15" x14ac:dyDescent="0.25">
      <c r="A78" s="67" t="s">
        <v>279</v>
      </c>
      <c r="B78" s="68" t="s">
        <v>201</v>
      </c>
      <c r="C78" s="69" t="s">
        <v>297</v>
      </c>
      <c r="D78" s="70">
        <v>20000</v>
      </c>
      <c r="E78" s="71">
        <v>20000</v>
      </c>
      <c r="F78" s="72" t="str">
        <f t="shared" si="0"/>
        <v>-</v>
      </c>
    </row>
    <row r="79" spans="1:6" ht="15" x14ac:dyDescent="0.25">
      <c r="A79" s="67" t="s">
        <v>285</v>
      </c>
      <c r="B79" s="68" t="s">
        <v>201</v>
      </c>
      <c r="C79" s="69" t="s">
        <v>298</v>
      </c>
      <c r="D79" s="70">
        <v>20000</v>
      </c>
      <c r="E79" s="71">
        <v>20000</v>
      </c>
      <c r="F79" s="72" t="str">
        <f t="shared" ref="F79:F142" si="1">IF(OR(D79="-",IF(E79="-",0,E79)&gt;=IF(D79="-",0,D79)),"-",IF(D79="-",0,D79)-IF(E79="-",0,E79))</f>
        <v>-</v>
      </c>
    </row>
    <row r="80" spans="1:6" ht="15" x14ac:dyDescent="0.25">
      <c r="A80" s="55" t="s">
        <v>272</v>
      </c>
      <c r="B80" s="56" t="s">
        <v>201</v>
      </c>
      <c r="C80" s="57" t="s">
        <v>299</v>
      </c>
      <c r="D80" s="58">
        <v>111300</v>
      </c>
      <c r="E80" s="59">
        <v>52371.96</v>
      </c>
      <c r="F80" s="60">
        <f t="shared" si="1"/>
        <v>58928.04</v>
      </c>
    </row>
    <row r="81" spans="1:6" ht="15" x14ac:dyDescent="0.25">
      <c r="A81" s="67" t="s">
        <v>259</v>
      </c>
      <c r="B81" s="68" t="s">
        <v>201</v>
      </c>
      <c r="C81" s="69" t="s">
        <v>300</v>
      </c>
      <c r="D81" s="70">
        <v>111300</v>
      </c>
      <c r="E81" s="71">
        <v>52371.96</v>
      </c>
      <c r="F81" s="72">
        <f t="shared" si="1"/>
        <v>58928.04</v>
      </c>
    </row>
    <row r="82" spans="1:6" ht="15" x14ac:dyDescent="0.25">
      <c r="A82" s="67" t="s">
        <v>183</v>
      </c>
      <c r="B82" s="68" t="s">
        <v>201</v>
      </c>
      <c r="C82" s="69" t="s">
        <v>301</v>
      </c>
      <c r="D82" s="70">
        <v>111300</v>
      </c>
      <c r="E82" s="71">
        <v>52371.96</v>
      </c>
      <c r="F82" s="72">
        <f t="shared" si="1"/>
        <v>58928.04</v>
      </c>
    </row>
    <row r="83" spans="1:6" ht="15" x14ac:dyDescent="0.25">
      <c r="A83" s="55" t="s">
        <v>302</v>
      </c>
      <c r="B83" s="56" t="s">
        <v>201</v>
      </c>
      <c r="C83" s="57" t="s">
        <v>303</v>
      </c>
      <c r="D83" s="58">
        <v>361600</v>
      </c>
      <c r="E83" s="59">
        <v>272347.77</v>
      </c>
      <c r="F83" s="60">
        <f t="shared" si="1"/>
        <v>89252.229999999981</v>
      </c>
    </row>
    <row r="84" spans="1:6" ht="57" x14ac:dyDescent="0.25">
      <c r="A84" s="67" t="s">
        <v>230</v>
      </c>
      <c r="B84" s="68" t="s">
        <v>201</v>
      </c>
      <c r="C84" s="69" t="s">
        <v>304</v>
      </c>
      <c r="D84" s="70">
        <v>361600</v>
      </c>
      <c r="E84" s="71">
        <v>272347.77</v>
      </c>
      <c r="F84" s="72">
        <f t="shared" si="1"/>
        <v>89252.229999999981</v>
      </c>
    </row>
    <row r="85" spans="1:6" ht="23.25" x14ac:dyDescent="0.25">
      <c r="A85" s="67" t="s">
        <v>232</v>
      </c>
      <c r="B85" s="68" t="s">
        <v>201</v>
      </c>
      <c r="C85" s="69" t="s">
        <v>305</v>
      </c>
      <c r="D85" s="70">
        <v>361600</v>
      </c>
      <c r="E85" s="71">
        <v>272347.77</v>
      </c>
      <c r="F85" s="72">
        <f t="shared" si="1"/>
        <v>89252.229999999981</v>
      </c>
    </row>
    <row r="86" spans="1:6" ht="23.25" x14ac:dyDescent="0.25">
      <c r="A86" s="67" t="s">
        <v>234</v>
      </c>
      <c r="B86" s="68" t="s">
        <v>201</v>
      </c>
      <c r="C86" s="69" t="s">
        <v>306</v>
      </c>
      <c r="D86" s="70">
        <v>279800</v>
      </c>
      <c r="E86" s="71">
        <v>210743.56</v>
      </c>
      <c r="F86" s="72">
        <f t="shared" si="1"/>
        <v>69056.44</v>
      </c>
    </row>
    <row r="87" spans="1:6" ht="34.5" x14ac:dyDescent="0.25">
      <c r="A87" s="67" t="s">
        <v>238</v>
      </c>
      <c r="B87" s="68" t="s">
        <v>201</v>
      </c>
      <c r="C87" s="69" t="s">
        <v>307</v>
      </c>
      <c r="D87" s="70">
        <v>81800</v>
      </c>
      <c r="E87" s="71">
        <v>61604.21</v>
      </c>
      <c r="F87" s="72">
        <f t="shared" si="1"/>
        <v>20195.79</v>
      </c>
    </row>
    <row r="88" spans="1:6" ht="45.75" x14ac:dyDescent="0.25">
      <c r="A88" s="55" t="s">
        <v>308</v>
      </c>
      <c r="B88" s="56" t="s">
        <v>201</v>
      </c>
      <c r="C88" s="57" t="s">
        <v>309</v>
      </c>
      <c r="D88" s="58">
        <v>22200</v>
      </c>
      <c r="E88" s="59">
        <v>15000</v>
      </c>
      <c r="F88" s="60">
        <f t="shared" si="1"/>
        <v>7200</v>
      </c>
    </row>
    <row r="89" spans="1:6" ht="23.25" x14ac:dyDescent="0.25">
      <c r="A89" s="67" t="s">
        <v>223</v>
      </c>
      <c r="B89" s="68" t="s">
        <v>201</v>
      </c>
      <c r="C89" s="69" t="s">
        <v>310</v>
      </c>
      <c r="D89" s="70">
        <v>22200</v>
      </c>
      <c r="E89" s="71">
        <v>15000</v>
      </c>
      <c r="F89" s="72">
        <f t="shared" si="1"/>
        <v>7200</v>
      </c>
    </row>
    <row r="90" spans="1:6" ht="23.25" x14ac:dyDescent="0.25">
      <c r="A90" s="67" t="s">
        <v>225</v>
      </c>
      <c r="B90" s="68" t="s">
        <v>201</v>
      </c>
      <c r="C90" s="69" t="s">
        <v>311</v>
      </c>
      <c r="D90" s="70">
        <v>22200</v>
      </c>
      <c r="E90" s="71">
        <v>15000</v>
      </c>
      <c r="F90" s="72">
        <f t="shared" si="1"/>
        <v>7200</v>
      </c>
    </row>
    <row r="91" spans="1:6" ht="23.25" x14ac:dyDescent="0.25">
      <c r="A91" s="67" t="s">
        <v>227</v>
      </c>
      <c r="B91" s="68" t="s">
        <v>201</v>
      </c>
      <c r="C91" s="69" t="s">
        <v>312</v>
      </c>
      <c r="D91" s="70">
        <v>22200</v>
      </c>
      <c r="E91" s="71">
        <v>15000</v>
      </c>
      <c r="F91" s="72">
        <f t="shared" si="1"/>
        <v>7200</v>
      </c>
    </row>
    <row r="92" spans="1:6" ht="45.75" x14ac:dyDescent="0.25">
      <c r="A92" s="55" t="s">
        <v>308</v>
      </c>
      <c r="B92" s="56" t="s">
        <v>201</v>
      </c>
      <c r="C92" s="57" t="s">
        <v>313</v>
      </c>
      <c r="D92" s="58">
        <v>360000</v>
      </c>
      <c r="E92" s="59">
        <v>189798.1</v>
      </c>
      <c r="F92" s="60">
        <f t="shared" si="1"/>
        <v>170201.9</v>
      </c>
    </row>
    <row r="93" spans="1:6" ht="23.25" x14ac:dyDescent="0.25">
      <c r="A93" s="67" t="s">
        <v>223</v>
      </c>
      <c r="B93" s="68" t="s">
        <v>201</v>
      </c>
      <c r="C93" s="69" t="s">
        <v>314</v>
      </c>
      <c r="D93" s="70">
        <v>360000</v>
      </c>
      <c r="E93" s="71">
        <v>189798.1</v>
      </c>
      <c r="F93" s="72">
        <f t="shared" si="1"/>
        <v>170201.9</v>
      </c>
    </row>
    <row r="94" spans="1:6" ht="23.25" x14ac:dyDescent="0.25">
      <c r="A94" s="67" t="s">
        <v>225</v>
      </c>
      <c r="B94" s="68" t="s">
        <v>201</v>
      </c>
      <c r="C94" s="69" t="s">
        <v>315</v>
      </c>
      <c r="D94" s="70">
        <v>360000</v>
      </c>
      <c r="E94" s="71">
        <v>189798.1</v>
      </c>
      <c r="F94" s="72">
        <f t="shared" si="1"/>
        <v>170201.9</v>
      </c>
    </row>
    <row r="95" spans="1:6" ht="23.25" x14ac:dyDescent="0.25">
      <c r="A95" s="67" t="s">
        <v>227</v>
      </c>
      <c r="B95" s="68" t="s">
        <v>201</v>
      </c>
      <c r="C95" s="69" t="s">
        <v>316</v>
      </c>
      <c r="D95" s="70">
        <v>360000</v>
      </c>
      <c r="E95" s="71">
        <v>189798.1</v>
      </c>
      <c r="F95" s="72">
        <f t="shared" si="1"/>
        <v>170201.9</v>
      </c>
    </row>
    <row r="96" spans="1:6" ht="45.75" x14ac:dyDescent="0.25">
      <c r="A96" s="55" t="s">
        <v>308</v>
      </c>
      <c r="B96" s="56" t="s">
        <v>201</v>
      </c>
      <c r="C96" s="57" t="s">
        <v>317</v>
      </c>
      <c r="D96" s="58">
        <v>18000</v>
      </c>
      <c r="E96" s="59">
        <v>11400</v>
      </c>
      <c r="F96" s="60">
        <f t="shared" si="1"/>
        <v>6600</v>
      </c>
    </row>
    <row r="97" spans="1:6" ht="23.25" x14ac:dyDescent="0.25">
      <c r="A97" s="67" t="s">
        <v>223</v>
      </c>
      <c r="B97" s="68" t="s">
        <v>201</v>
      </c>
      <c r="C97" s="69" t="s">
        <v>318</v>
      </c>
      <c r="D97" s="70">
        <v>18000</v>
      </c>
      <c r="E97" s="71">
        <v>11400</v>
      </c>
      <c r="F97" s="72">
        <f t="shared" si="1"/>
        <v>6600</v>
      </c>
    </row>
    <row r="98" spans="1:6" ht="23.25" x14ac:dyDescent="0.25">
      <c r="A98" s="67" t="s">
        <v>225</v>
      </c>
      <c r="B98" s="68" t="s">
        <v>201</v>
      </c>
      <c r="C98" s="69" t="s">
        <v>319</v>
      </c>
      <c r="D98" s="70">
        <v>18000</v>
      </c>
      <c r="E98" s="71">
        <v>11400</v>
      </c>
      <c r="F98" s="72">
        <f t="shared" si="1"/>
        <v>6600</v>
      </c>
    </row>
    <row r="99" spans="1:6" ht="23.25" x14ac:dyDescent="0.25">
      <c r="A99" s="67" t="s">
        <v>227</v>
      </c>
      <c r="B99" s="68" t="s">
        <v>201</v>
      </c>
      <c r="C99" s="69" t="s">
        <v>320</v>
      </c>
      <c r="D99" s="70">
        <v>18000</v>
      </c>
      <c r="E99" s="71">
        <v>11400</v>
      </c>
      <c r="F99" s="72">
        <f t="shared" si="1"/>
        <v>6600</v>
      </c>
    </row>
    <row r="100" spans="1:6" ht="23.25" x14ac:dyDescent="0.25">
      <c r="A100" s="55" t="s">
        <v>321</v>
      </c>
      <c r="B100" s="56" t="s">
        <v>201</v>
      </c>
      <c r="C100" s="57" t="s">
        <v>322</v>
      </c>
      <c r="D100" s="58">
        <v>5000</v>
      </c>
      <c r="E100" s="59">
        <v>5000</v>
      </c>
      <c r="F100" s="60" t="str">
        <f t="shared" si="1"/>
        <v>-</v>
      </c>
    </row>
    <row r="101" spans="1:6" ht="23.25" x14ac:dyDescent="0.25">
      <c r="A101" s="67" t="s">
        <v>223</v>
      </c>
      <c r="B101" s="68" t="s">
        <v>201</v>
      </c>
      <c r="C101" s="69" t="s">
        <v>323</v>
      </c>
      <c r="D101" s="70">
        <v>5000</v>
      </c>
      <c r="E101" s="71">
        <v>5000</v>
      </c>
      <c r="F101" s="72" t="str">
        <f t="shared" si="1"/>
        <v>-</v>
      </c>
    </row>
    <row r="102" spans="1:6" ht="23.25" x14ac:dyDescent="0.25">
      <c r="A102" s="67" t="s">
        <v>225</v>
      </c>
      <c r="B102" s="68" t="s">
        <v>201</v>
      </c>
      <c r="C102" s="69" t="s">
        <v>324</v>
      </c>
      <c r="D102" s="70">
        <v>5000</v>
      </c>
      <c r="E102" s="71">
        <v>5000</v>
      </c>
      <c r="F102" s="72" t="str">
        <f t="shared" si="1"/>
        <v>-</v>
      </c>
    </row>
    <row r="103" spans="1:6" ht="23.25" x14ac:dyDescent="0.25">
      <c r="A103" s="67" t="s">
        <v>227</v>
      </c>
      <c r="B103" s="68" t="s">
        <v>201</v>
      </c>
      <c r="C103" s="69" t="s">
        <v>325</v>
      </c>
      <c r="D103" s="70">
        <v>5000</v>
      </c>
      <c r="E103" s="71">
        <v>5000</v>
      </c>
      <c r="F103" s="72" t="str">
        <f t="shared" si="1"/>
        <v>-</v>
      </c>
    </row>
    <row r="104" spans="1:6" ht="23.25" x14ac:dyDescent="0.25">
      <c r="A104" s="55" t="s">
        <v>321</v>
      </c>
      <c r="B104" s="56" t="s">
        <v>201</v>
      </c>
      <c r="C104" s="57" t="s">
        <v>326</v>
      </c>
      <c r="D104" s="58">
        <v>5000</v>
      </c>
      <c r="E104" s="59">
        <v>5000</v>
      </c>
      <c r="F104" s="60" t="str">
        <f t="shared" si="1"/>
        <v>-</v>
      </c>
    </row>
    <row r="105" spans="1:6" ht="23.25" x14ac:dyDescent="0.25">
      <c r="A105" s="67" t="s">
        <v>223</v>
      </c>
      <c r="B105" s="68" t="s">
        <v>201</v>
      </c>
      <c r="C105" s="69" t="s">
        <v>327</v>
      </c>
      <c r="D105" s="70">
        <v>5000</v>
      </c>
      <c r="E105" s="71">
        <v>5000</v>
      </c>
      <c r="F105" s="72" t="str">
        <f t="shared" si="1"/>
        <v>-</v>
      </c>
    </row>
    <row r="106" spans="1:6" ht="23.25" x14ac:dyDescent="0.25">
      <c r="A106" s="67" t="s">
        <v>225</v>
      </c>
      <c r="B106" s="68" t="s">
        <v>201</v>
      </c>
      <c r="C106" s="69" t="s">
        <v>328</v>
      </c>
      <c r="D106" s="70">
        <v>5000</v>
      </c>
      <c r="E106" s="71">
        <v>5000</v>
      </c>
      <c r="F106" s="72" t="str">
        <f t="shared" si="1"/>
        <v>-</v>
      </c>
    </row>
    <row r="107" spans="1:6" ht="23.25" x14ac:dyDescent="0.25">
      <c r="A107" s="67" t="s">
        <v>227</v>
      </c>
      <c r="B107" s="68" t="s">
        <v>201</v>
      </c>
      <c r="C107" s="69" t="s">
        <v>329</v>
      </c>
      <c r="D107" s="70">
        <v>5000</v>
      </c>
      <c r="E107" s="71">
        <v>5000</v>
      </c>
      <c r="F107" s="72" t="str">
        <f t="shared" si="1"/>
        <v>-</v>
      </c>
    </row>
    <row r="108" spans="1:6" ht="23.25" x14ac:dyDescent="0.25">
      <c r="A108" s="55" t="s">
        <v>321</v>
      </c>
      <c r="B108" s="56" t="s">
        <v>201</v>
      </c>
      <c r="C108" s="57" t="s">
        <v>330</v>
      </c>
      <c r="D108" s="58">
        <v>5000</v>
      </c>
      <c r="E108" s="59">
        <v>5000</v>
      </c>
      <c r="F108" s="60" t="str">
        <f t="shared" si="1"/>
        <v>-</v>
      </c>
    </row>
    <row r="109" spans="1:6" ht="23.25" x14ac:dyDescent="0.25">
      <c r="A109" s="67" t="s">
        <v>223</v>
      </c>
      <c r="B109" s="68" t="s">
        <v>201</v>
      </c>
      <c r="C109" s="69" t="s">
        <v>331</v>
      </c>
      <c r="D109" s="70">
        <v>5000</v>
      </c>
      <c r="E109" s="71">
        <v>5000</v>
      </c>
      <c r="F109" s="72" t="str">
        <f t="shared" si="1"/>
        <v>-</v>
      </c>
    </row>
    <row r="110" spans="1:6" ht="23.25" x14ac:dyDescent="0.25">
      <c r="A110" s="67" t="s">
        <v>225</v>
      </c>
      <c r="B110" s="68" t="s">
        <v>201</v>
      </c>
      <c r="C110" s="69" t="s">
        <v>332</v>
      </c>
      <c r="D110" s="70">
        <v>5000</v>
      </c>
      <c r="E110" s="71">
        <v>5000</v>
      </c>
      <c r="F110" s="72" t="str">
        <f t="shared" si="1"/>
        <v>-</v>
      </c>
    </row>
    <row r="111" spans="1:6" ht="23.25" x14ac:dyDescent="0.25">
      <c r="A111" s="67" t="s">
        <v>227</v>
      </c>
      <c r="B111" s="68" t="s">
        <v>201</v>
      </c>
      <c r="C111" s="69" t="s">
        <v>333</v>
      </c>
      <c r="D111" s="70">
        <v>5000</v>
      </c>
      <c r="E111" s="71">
        <v>5000</v>
      </c>
      <c r="F111" s="72" t="str">
        <f t="shared" si="1"/>
        <v>-</v>
      </c>
    </row>
    <row r="112" spans="1:6" ht="23.25" x14ac:dyDescent="0.25">
      <c r="A112" s="55" t="s">
        <v>321</v>
      </c>
      <c r="B112" s="56" t="s">
        <v>201</v>
      </c>
      <c r="C112" s="57" t="s">
        <v>334</v>
      </c>
      <c r="D112" s="58">
        <v>3000</v>
      </c>
      <c r="E112" s="59">
        <v>3000</v>
      </c>
      <c r="F112" s="60" t="str">
        <f t="shared" si="1"/>
        <v>-</v>
      </c>
    </row>
    <row r="113" spans="1:6" ht="23.25" x14ac:dyDescent="0.25">
      <c r="A113" s="67" t="s">
        <v>223</v>
      </c>
      <c r="B113" s="68" t="s">
        <v>201</v>
      </c>
      <c r="C113" s="69" t="s">
        <v>335</v>
      </c>
      <c r="D113" s="70">
        <v>3000</v>
      </c>
      <c r="E113" s="71">
        <v>3000</v>
      </c>
      <c r="F113" s="72" t="str">
        <f t="shared" si="1"/>
        <v>-</v>
      </c>
    </row>
    <row r="114" spans="1:6" ht="23.25" x14ac:dyDescent="0.25">
      <c r="A114" s="67" t="s">
        <v>225</v>
      </c>
      <c r="B114" s="68" t="s">
        <v>201</v>
      </c>
      <c r="C114" s="69" t="s">
        <v>336</v>
      </c>
      <c r="D114" s="70">
        <v>3000</v>
      </c>
      <c r="E114" s="71">
        <v>3000</v>
      </c>
      <c r="F114" s="72" t="str">
        <f t="shared" si="1"/>
        <v>-</v>
      </c>
    </row>
    <row r="115" spans="1:6" ht="23.25" x14ac:dyDescent="0.25">
      <c r="A115" s="67" t="s">
        <v>227</v>
      </c>
      <c r="B115" s="68" t="s">
        <v>201</v>
      </c>
      <c r="C115" s="69" t="s">
        <v>337</v>
      </c>
      <c r="D115" s="70">
        <v>3000</v>
      </c>
      <c r="E115" s="71">
        <v>3000</v>
      </c>
      <c r="F115" s="72" t="str">
        <f t="shared" si="1"/>
        <v>-</v>
      </c>
    </row>
    <row r="116" spans="1:6" ht="15" x14ac:dyDescent="0.25">
      <c r="A116" s="55" t="s">
        <v>338</v>
      </c>
      <c r="B116" s="56" t="s">
        <v>201</v>
      </c>
      <c r="C116" s="57" t="s">
        <v>339</v>
      </c>
      <c r="D116" s="58">
        <v>100000</v>
      </c>
      <c r="E116" s="59">
        <v>65250</v>
      </c>
      <c r="F116" s="60">
        <f t="shared" si="1"/>
        <v>34750</v>
      </c>
    </row>
    <row r="117" spans="1:6" ht="23.25" x14ac:dyDescent="0.25">
      <c r="A117" s="67" t="s">
        <v>223</v>
      </c>
      <c r="B117" s="68" t="s">
        <v>201</v>
      </c>
      <c r="C117" s="69" t="s">
        <v>340</v>
      </c>
      <c r="D117" s="70">
        <v>100000</v>
      </c>
      <c r="E117" s="71">
        <v>65250</v>
      </c>
      <c r="F117" s="72">
        <f t="shared" si="1"/>
        <v>34750</v>
      </c>
    </row>
    <row r="118" spans="1:6" ht="23.25" x14ac:dyDescent="0.25">
      <c r="A118" s="67" t="s">
        <v>225</v>
      </c>
      <c r="B118" s="68" t="s">
        <v>201</v>
      </c>
      <c r="C118" s="69" t="s">
        <v>341</v>
      </c>
      <c r="D118" s="70">
        <v>100000</v>
      </c>
      <c r="E118" s="71">
        <v>65250</v>
      </c>
      <c r="F118" s="72">
        <f t="shared" si="1"/>
        <v>34750</v>
      </c>
    </row>
    <row r="119" spans="1:6" ht="23.25" x14ac:dyDescent="0.25">
      <c r="A119" s="67" t="s">
        <v>227</v>
      </c>
      <c r="B119" s="68" t="s">
        <v>201</v>
      </c>
      <c r="C119" s="69" t="s">
        <v>342</v>
      </c>
      <c r="D119" s="70">
        <v>11800</v>
      </c>
      <c r="E119" s="71">
        <v>11750</v>
      </c>
      <c r="F119" s="72">
        <f t="shared" si="1"/>
        <v>50</v>
      </c>
    </row>
    <row r="120" spans="1:6" ht="45.75" x14ac:dyDescent="0.25">
      <c r="A120" s="67" t="s">
        <v>343</v>
      </c>
      <c r="B120" s="68" t="s">
        <v>201</v>
      </c>
      <c r="C120" s="69" t="s">
        <v>344</v>
      </c>
      <c r="D120" s="70">
        <v>88200</v>
      </c>
      <c r="E120" s="71">
        <v>53500</v>
      </c>
      <c r="F120" s="72">
        <f t="shared" si="1"/>
        <v>34700</v>
      </c>
    </row>
    <row r="121" spans="1:6" ht="15" x14ac:dyDescent="0.25">
      <c r="A121" s="55" t="s">
        <v>345</v>
      </c>
      <c r="B121" s="56" t="s">
        <v>201</v>
      </c>
      <c r="C121" s="57" t="s">
        <v>346</v>
      </c>
      <c r="D121" s="58">
        <v>77000</v>
      </c>
      <c r="E121" s="59">
        <v>76905.23</v>
      </c>
      <c r="F121" s="60">
        <f t="shared" si="1"/>
        <v>94.770000000004075</v>
      </c>
    </row>
    <row r="122" spans="1:6" ht="23.25" x14ac:dyDescent="0.25">
      <c r="A122" s="67" t="s">
        <v>223</v>
      </c>
      <c r="B122" s="68" t="s">
        <v>201</v>
      </c>
      <c r="C122" s="69" t="s">
        <v>347</v>
      </c>
      <c r="D122" s="70">
        <v>77000</v>
      </c>
      <c r="E122" s="71">
        <v>76905.23</v>
      </c>
      <c r="F122" s="72">
        <f t="shared" si="1"/>
        <v>94.770000000004075</v>
      </c>
    </row>
    <row r="123" spans="1:6" ht="23.25" x14ac:dyDescent="0.25">
      <c r="A123" s="67" t="s">
        <v>225</v>
      </c>
      <c r="B123" s="68" t="s">
        <v>201</v>
      </c>
      <c r="C123" s="69" t="s">
        <v>348</v>
      </c>
      <c r="D123" s="70">
        <v>77000</v>
      </c>
      <c r="E123" s="71">
        <v>76905.23</v>
      </c>
      <c r="F123" s="72">
        <f t="shared" si="1"/>
        <v>94.770000000004075</v>
      </c>
    </row>
    <row r="124" spans="1:6" ht="23.25" x14ac:dyDescent="0.25">
      <c r="A124" s="67" t="s">
        <v>227</v>
      </c>
      <c r="B124" s="68" t="s">
        <v>201</v>
      </c>
      <c r="C124" s="69" t="s">
        <v>349</v>
      </c>
      <c r="D124" s="70">
        <v>77000</v>
      </c>
      <c r="E124" s="71">
        <v>76905.23</v>
      </c>
      <c r="F124" s="72">
        <f t="shared" si="1"/>
        <v>94.770000000004075</v>
      </c>
    </row>
    <row r="125" spans="1:6" ht="15" x14ac:dyDescent="0.25">
      <c r="A125" s="55" t="s">
        <v>345</v>
      </c>
      <c r="B125" s="56" t="s">
        <v>201</v>
      </c>
      <c r="C125" s="57" t="s">
        <v>350</v>
      </c>
      <c r="D125" s="58">
        <v>175900</v>
      </c>
      <c r="E125" s="59">
        <v>144966.79999999999</v>
      </c>
      <c r="F125" s="60">
        <f t="shared" si="1"/>
        <v>30933.200000000012</v>
      </c>
    </row>
    <row r="126" spans="1:6" ht="23.25" x14ac:dyDescent="0.25">
      <c r="A126" s="67" t="s">
        <v>223</v>
      </c>
      <c r="B126" s="68" t="s">
        <v>201</v>
      </c>
      <c r="C126" s="69" t="s">
        <v>351</v>
      </c>
      <c r="D126" s="70">
        <v>175900</v>
      </c>
      <c r="E126" s="71">
        <v>144966.79999999999</v>
      </c>
      <c r="F126" s="72">
        <f t="shared" si="1"/>
        <v>30933.200000000012</v>
      </c>
    </row>
    <row r="127" spans="1:6" ht="23.25" x14ac:dyDescent="0.25">
      <c r="A127" s="67" t="s">
        <v>225</v>
      </c>
      <c r="B127" s="68" t="s">
        <v>201</v>
      </c>
      <c r="C127" s="69" t="s">
        <v>352</v>
      </c>
      <c r="D127" s="70">
        <v>175900</v>
      </c>
      <c r="E127" s="71">
        <v>144966.79999999999</v>
      </c>
      <c r="F127" s="72">
        <f t="shared" si="1"/>
        <v>30933.200000000012</v>
      </c>
    </row>
    <row r="128" spans="1:6" ht="23.25" x14ac:dyDescent="0.25">
      <c r="A128" s="67" t="s">
        <v>227</v>
      </c>
      <c r="B128" s="68" t="s">
        <v>201</v>
      </c>
      <c r="C128" s="69" t="s">
        <v>353</v>
      </c>
      <c r="D128" s="70">
        <v>175900</v>
      </c>
      <c r="E128" s="71">
        <v>144966.79999999999</v>
      </c>
      <c r="F128" s="72">
        <f t="shared" si="1"/>
        <v>30933.200000000012</v>
      </c>
    </row>
    <row r="129" spans="1:6" ht="15" x14ac:dyDescent="0.25">
      <c r="A129" s="55" t="s">
        <v>354</v>
      </c>
      <c r="B129" s="56" t="s">
        <v>201</v>
      </c>
      <c r="C129" s="57" t="s">
        <v>355</v>
      </c>
      <c r="D129" s="58">
        <v>25000</v>
      </c>
      <c r="E129" s="59">
        <v>24954.94</v>
      </c>
      <c r="F129" s="60">
        <f t="shared" si="1"/>
        <v>45.06000000000131</v>
      </c>
    </row>
    <row r="130" spans="1:6" ht="23.25" x14ac:dyDescent="0.25">
      <c r="A130" s="67" t="s">
        <v>223</v>
      </c>
      <c r="B130" s="68" t="s">
        <v>201</v>
      </c>
      <c r="C130" s="69" t="s">
        <v>356</v>
      </c>
      <c r="D130" s="70">
        <v>25000</v>
      </c>
      <c r="E130" s="71">
        <v>24954.94</v>
      </c>
      <c r="F130" s="72">
        <f t="shared" si="1"/>
        <v>45.06000000000131</v>
      </c>
    </row>
    <row r="131" spans="1:6" ht="23.25" x14ac:dyDescent="0.25">
      <c r="A131" s="67" t="s">
        <v>225</v>
      </c>
      <c r="B131" s="68" t="s">
        <v>201</v>
      </c>
      <c r="C131" s="69" t="s">
        <v>357</v>
      </c>
      <c r="D131" s="70">
        <v>25000</v>
      </c>
      <c r="E131" s="71">
        <v>24954.94</v>
      </c>
      <c r="F131" s="72">
        <f t="shared" si="1"/>
        <v>45.06000000000131</v>
      </c>
    </row>
    <row r="132" spans="1:6" ht="23.25" x14ac:dyDescent="0.25">
      <c r="A132" s="67" t="s">
        <v>227</v>
      </c>
      <c r="B132" s="68" t="s">
        <v>201</v>
      </c>
      <c r="C132" s="69" t="s">
        <v>358</v>
      </c>
      <c r="D132" s="70">
        <v>25000</v>
      </c>
      <c r="E132" s="71">
        <v>24954.94</v>
      </c>
      <c r="F132" s="72">
        <f t="shared" si="1"/>
        <v>45.06000000000131</v>
      </c>
    </row>
    <row r="133" spans="1:6" ht="15" x14ac:dyDescent="0.25">
      <c r="A133" s="55" t="s">
        <v>354</v>
      </c>
      <c r="B133" s="56" t="s">
        <v>201</v>
      </c>
      <c r="C133" s="57" t="s">
        <v>359</v>
      </c>
      <c r="D133" s="58">
        <v>50000</v>
      </c>
      <c r="E133" s="59" t="s">
        <v>44</v>
      </c>
      <c r="F133" s="60">
        <f t="shared" si="1"/>
        <v>50000</v>
      </c>
    </row>
    <row r="134" spans="1:6" ht="23.25" x14ac:dyDescent="0.25">
      <c r="A134" s="67" t="s">
        <v>223</v>
      </c>
      <c r="B134" s="68" t="s">
        <v>201</v>
      </c>
      <c r="C134" s="69" t="s">
        <v>360</v>
      </c>
      <c r="D134" s="70">
        <v>50000</v>
      </c>
      <c r="E134" s="71" t="s">
        <v>44</v>
      </c>
      <c r="F134" s="72">
        <f t="shared" si="1"/>
        <v>50000</v>
      </c>
    </row>
    <row r="135" spans="1:6" ht="23.25" x14ac:dyDescent="0.25">
      <c r="A135" s="67" t="s">
        <v>225</v>
      </c>
      <c r="B135" s="68" t="s">
        <v>201</v>
      </c>
      <c r="C135" s="69" t="s">
        <v>361</v>
      </c>
      <c r="D135" s="70">
        <v>50000</v>
      </c>
      <c r="E135" s="71" t="s">
        <v>44</v>
      </c>
      <c r="F135" s="72">
        <f t="shared" si="1"/>
        <v>50000</v>
      </c>
    </row>
    <row r="136" spans="1:6" ht="23.25" x14ac:dyDescent="0.25">
      <c r="A136" s="67" t="s">
        <v>227</v>
      </c>
      <c r="B136" s="68" t="s">
        <v>201</v>
      </c>
      <c r="C136" s="69" t="s">
        <v>362</v>
      </c>
      <c r="D136" s="70">
        <v>50000</v>
      </c>
      <c r="E136" s="71" t="s">
        <v>44</v>
      </c>
      <c r="F136" s="72">
        <f t="shared" si="1"/>
        <v>50000</v>
      </c>
    </row>
    <row r="137" spans="1:6" ht="15" x14ac:dyDescent="0.25">
      <c r="A137" s="55" t="s">
        <v>354</v>
      </c>
      <c r="B137" s="56" t="s">
        <v>201</v>
      </c>
      <c r="C137" s="57" t="s">
        <v>363</v>
      </c>
      <c r="D137" s="58">
        <v>100000</v>
      </c>
      <c r="E137" s="59">
        <v>54331.8</v>
      </c>
      <c r="F137" s="60">
        <f t="shared" si="1"/>
        <v>45668.2</v>
      </c>
    </row>
    <row r="138" spans="1:6" ht="23.25" x14ac:dyDescent="0.25">
      <c r="A138" s="67" t="s">
        <v>223</v>
      </c>
      <c r="B138" s="68" t="s">
        <v>201</v>
      </c>
      <c r="C138" s="69" t="s">
        <v>364</v>
      </c>
      <c r="D138" s="70">
        <v>100000</v>
      </c>
      <c r="E138" s="71">
        <v>54331.8</v>
      </c>
      <c r="F138" s="72">
        <f t="shared" si="1"/>
        <v>45668.2</v>
      </c>
    </row>
    <row r="139" spans="1:6" ht="23.25" x14ac:dyDescent="0.25">
      <c r="A139" s="67" t="s">
        <v>225</v>
      </c>
      <c r="B139" s="68" t="s">
        <v>201</v>
      </c>
      <c r="C139" s="69" t="s">
        <v>365</v>
      </c>
      <c r="D139" s="70">
        <v>100000</v>
      </c>
      <c r="E139" s="71">
        <v>54331.8</v>
      </c>
      <c r="F139" s="72">
        <f t="shared" si="1"/>
        <v>45668.2</v>
      </c>
    </row>
    <row r="140" spans="1:6" ht="23.25" x14ac:dyDescent="0.25">
      <c r="A140" s="67" t="s">
        <v>227</v>
      </c>
      <c r="B140" s="68" t="s">
        <v>201</v>
      </c>
      <c r="C140" s="69" t="s">
        <v>366</v>
      </c>
      <c r="D140" s="70">
        <v>100000</v>
      </c>
      <c r="E140" s="71">
        <v>54331.8</v>
      </c>
      <c r="F140" s="72">
        <f t="shared" si="1"/>
        <v>45668.2</v>
      </c>
    </row>
    <row r="141" spans="1:6" ht="15" x14ac:dyDescent="0.25">
      <c r="A141" s="55" t="s">
        <v>354</v>
      </c>
      <c r="B141" s="56" t="s">
        <v>201</v>
      </c>
      <c r="C141" s="57" t="s">
        <v>367</v>
      </c>
      <c r="D141" s="58">
        <v>1725700</v>
      </c>
      <c r="E141" s="59">
        <f>E142</f>
        <v>1400074.35</v>
      </c>
      <c r="F141" s="60">
        <f t="shared" si="1"/>
        <v>325625.64999999991</v>
      </c>
    </row>
    <row r="142" spans="1:6" ht="23.25" x14ac:dyDescent="0.25">
      <c r="A142" s="67" t="s">
        <v>223</v>
      </c>
      <c r="B142" s="68" t="s">
        <v>201</v>
      </c>
      <c r="C142" s="69" t="s">
        <v>368</v>
      </c>
      <c r="D142" s="70">
        <v>1725700</v>
      </c>
      <c r="E142" s="71">
        <f>E143</f>
        <v>1400074.35</v>
      </c>
      <c r="F142" s="72">
        <f t="shared" si="1"/>
        <v>325625.64999999991</v>
      </c>
    </row>
    <row r="143" spans="1:6" ht="23.25" x14ac:dyDescent="0.25">
      <c r="A143" s="67" t="s">
        <v>225</v>
      </c>
      <c r="B143" s="68" t="s">
        <v>201</v>
      </c>
      <c r="C143" s="69" t="s">
        <v>369</v>
      </c>
      <c r="D143" s="70">
        <v>1725700</v>
      </c>
      <c r="E143" s="71">
        <f>E144+E145</f>
        <v>1400074.35</v>
      </c>
      <c r="F143" s="72">
        <f t="shared" ref="F143:F206" si="2">IF(OR(D143="-",IF(E143="-",0,E143)&gt;=IF(D143="-",0,D143)),"-",IF(D143="-",0,D143)-IF(E143="-",0,E143))</f>
        <v>325625.64999999991</v>
      </c>
    </row>
    <row r="144" spans="1:6" ht="23.25" x14ac:dyDescent="0.25">
      <c r="A144" s="67" t="s">
        <v>227</v>
      </c>
      <c r="B144" s="68" t="s">
        <v>201</v>
      </c>
      <c r="C144" s="69" t="s">
        <v>370</v>
      </c>
      <c r="D144" s="70">
        <v>795700</v>
      </c>
      <c r="E144" s="71">
        <v>582576</v>
      </c>
      <c r="F144" s="72">
        <f t="shared" si="2"/>
        <v>213124</v>
      </c>
    </row>
    <row r="145" spans="1:6" ht="15" x14ac:dyDescent="0.25">
      <c r="A145" s="67" t="s">
        <v>244</v>
      </c>
      <c r="B145" s="68" t="s">
        <v>201</v>
      </c>
      <c r="C145" s="69" t="s">
        <v>371</v>
      </c>
      <c r="D145" s="70">
        <v>930000</v>
      </c>
      <c r="E145" s="71">
        <v>817498.35</v>
      </c>
      <c r="F145" s="72">
        <f t="shared" si="2"/>
        <v>112501.65000000002</v>
      </c>
    </row>
    <row r="146" spans="1:6" ht="15" x14ac:dyDescent="0.25">
      <c r="A146" s="55" t="s">
        <v>354</v>
      </c>
      <c r="B146" s="56" t="s">
        <v>201</v>
      </c>
      <c r="C146" s="57" t="s">
        <v>372</v>
      </c>
      <c r="D146" s="58">
        <v>10000</v>
      </c>
      <c r="E146" s="59">
        <v>10000</v>
      </c>
      <c r="F146" s="60" t="str">
        <f t="shared" si="2"/>
        <v>-</v>
      </c>
    </row>
    <row r="147" spans="1:6" ht="23.25" x14ac:dyDescent="0.25">
      <c r="A147" s="67" t="s">
        <v>223</v>
      </c>
      <c r="B147" s="68" t="s">
        <v>201</v>
      </c>
      <c r="C147" s="69" t="s">
        <v>373</v>
      </c>
      <c r="D147" s="70">
        <v>10000</v>
      </c>
      <c r="E147" s="71">
        <v>10000</v>
      </c>
      <c r="F147" s="72" t="str">
        <f t="shared" si="2"/>
        <v>-</v>
      </c>
    </row>
    <row r="148" spans="1:6" ht="23.25" x14ac:dyDescent="0.25">
      <c r="A148" s="67" t="s">
        <v>225</v>
      </c>
      <c r="B148" s="68" t="s">
        <v>201</v>
      </c>
      <c r="C148" s="69" t="s">
        <v>374</v>
      </c>
      <c r="D148" s="70">
        <v>10000</v>
      </c>
      <c r="E148" s="71">
        <v>10000</v>
      </c>
      <c r="F148" s="72" t="str">
        <f t="shared" si="2"/>
        <v>-</v>
      </c>
    </row>
    <row r="149" spans="1:6" ht="23.25" x14ac:dyDescent="0.25">
      <c r="A149" s="67" t="s">
        <v>227</v>
      </c>
      <c r="B149" s="68" t="s">
        <v>201</v>
      </c>
      <c r="C149" s="69" t="s">
        <v>375</v>
      </c>
      <c r="D149" s="70">
        <v>10000</v>
      </c>
      <c r="E149" s="71">
        <v>10000</v>
      </c>
      <c r="F149" s="72" t="str">
        <f t="shared" si="2"/>
        <v>-</v>
      </c>
    </row>
    <row r="150" spans="1:6" ht="15" x14ac:dyDescent="0.25">
      <c r="A150" s="55" t="s">
        <v>354</v>
      </c>
      <c r="B150" s="56" t="s">
        <v>201</v>
      </c>
      <c r="C150" s="57" t="s">
        <v>376</v>
      </c>
      <c r="D150" s="58">
        <v>8000</v>
      </c>
      <c r="E150" s="59" t="s">
        <v>44</v>
      </c>
      <c r="F150" s="60">
        <f t="shared" si="2"/>
        <v>8000</v>
      </c>
    </row>
    <row r="151" spans="1:6" ht="23.25" x14ac:dyDescent="0.25">
      <c r="A151" s="67" t="s">
        <v>223</v>
      </c>
      <c r="B151" s="68" t="s">
        <v>201</v>
      </c>
      <c r="C151" s="69" t="s">
        <v>377</v>
      </c>
      <c r="D151" s="70">
        <v>8000</v>
      </c>
      <c r="E151" s="71" t="s">
        <v>44</v>
      </c>
      <c r="F151" s="72">
        <f t="shared" si="2"/>
        <v>8000</v>
      </c>
    </row>
    <row r="152" spans="1:6" ht="23.25" x14ac:dyDescent="0.25">
      <c r="A152" s="67" t="s">
        <v>225</v>
      </c>
      <c r="B152" s="68" t="s">
        <v>201</v>
      </c>
      <c r="C152" s="69" t="s">
        <v>378</v>
      </c>
      <c r="D152" s="70">
        <v>8000</v>
      </c>
      <c r="E152" s="71" t="s">
        <v>44</v>
      </c>
      <c r="F152" s="72">
        <f t="shared" si="2"/>
        <v>8000</v>
      </c>
    </row>
    <row r="153" spans="1:6" ht="23.25" x14ac:dyDescent="0.25">
      <c r="A153" s="67" t="s">
        <v>227</v>
      </c>
      <c r="B153" s="68" t="s">
        <v>201</v>
      </c>
      <c r="C153" s="69" t="s">
        <v>379</v>
      </c>
      <c r="D153" s="70">
        <v>8000</v>
      </c>
      <c r="E153" s="71" t="s">
        <v>44</v>
      </c>
      <c r="F153" s="72">
        <f t="shared" si="2"/>
        <v>8000</v>
      </c>
    </row>
    <row r="154" spans="1:6" ht="15" x14ac:dyDescent="0.25">
      <c r="A154" s="55" t="s">
        <v>354</v>
      </c>
      <c r="B154" s="56" t="s">
        <v>201</v>
      </c>
      <c r="C154" s="57" t="s">
        <v>380</v>
      </c>
      <c r="D154" s="58">
        <v>40000</v>
      </c>
      <c r="E154" s="59">
        <v>38671.1</v>
      </c>
      <c r="F154" s="60">
        <f t="shared" si="2"/>
        <v>1328.9000000000015</v>
      </c>
    </row>
    <row r="155" spans="1:6" ht="23.25" x14ac:dyDescent="0.25">
      <c r="A155" s="67" t="s">
        <v>223</v>
      </c>
      <c r="B155" s="68" t="s">
        <v>201</v>
      </c>
      <c r="C155" s="69" t="s">
        <v>381</v>
      </c>
      <c r="D155" s="70">
        <v>40000</v>
      </c>
      <c r="E155" s="71">
        <v>38671.1</v>
      </c>
      <c r="F155" s="72">
        <f t="shared" si="2"/>
        <v>1328.9000000000015</v>
      </c>
    </row>
    <row r="156" spans="1:6" ht="23.25" x14ac:dyDescent="0.25">
      <c r="A156" s="67" t="s">
        <v>225</v>
      </c>
      <c r="B156" s="68" t="s">
        <v>201</v>
      </c>
      <c r="C156" s="69" t="s">
        <v>382</v>
      </c>
      <c r="D156" s="70">
        <v>40000</v>
      </c>
      <c r="E156" s="71">
        <v>38671.1</v>
      </c>
      <c r="F156" s="72">
        <f t="shared" si="2"/>
        <v>1328.9000000000015</v>
      </c>
    </row>
    <row r="157" spans="1:6" ht="23.25" x14ac:dyDescent="0.25">
      <c r="A157" s="67" t="s">
        <v>227</v>
      </c>
      <c r="B157" s="68" t="s">
        <v>201</v>
      </c>
      <c r="C157" s="69" t="s">
        <v>383</v>
      </c>
      <c r="D157" s="70">
        <v>40000</v>
      </c>
      <c r="E157" s="71">
        <v>38671.1</v>
      </c>
      <c r="F157" s="72">
        <f t="shared" si="2"/>
        <v>1328.9000000000015</v>
      </c>
    </row>
    <row r="158" spans="1:6" ht="15" x14ac:dyDescent="0.25">
      <c r="A158" s="55" t="s">
        <v>354</v>
      </c>
      <c r="B158" s="56" t="s">
        <v>201</v>
      </c>
      <c r="C158" s="57" t="s">
        <v>384</v>
      </c>
      <c r="D158" s="58">
        <v>50000</v>
      </c>
      <c r="E158" s="59" t="s">
        <v>44</v>
      </c>
      <c r="F158" s="60">
        <f t="shared" si="2"/>
        <v>50000</v>
      </c>
    </row>
    <row r="159" spans="1:6" ht="23.25" x14ac:dyDescent="0.25">
      <c r="A159" s="67" t="s">
        <v>223</v>
      </c>
      <c r="B159" s="68" t="s">
        <v>201</v>
      </c>
      <c r="C159" s="69" t="s">
        <v>385</v>
      </c>
      <c r="D159" s="70">
        <v>50000</v>
      </c>
      <c r="E159" s="71" t="s">
        <v>44</v>
      </c>
      <c r="F159" s="72">
        <f t="shared" si="2"/>
        <v>50000</v>
      </c>
    </row>
    <row r="160" spans="1:6" ht="23.25" x14ac:dyDescent="0.25">
      <c r="A160" s="67" t="s">
        <v>225</v>
      </c>
      <c r="B160" s="68" t="s">
        <v>201</v>
      </c>
      <c r="C160" s="69" t="s">
        <v>386</v>
      </c>
      <c r="D160" s="70">
        <v>50000</v>
      </c>
      <c r="E160" s="71" t="s">
        <v>44</v>
      </c>
      <c r="F160" s="72">
        <f t="shared" si="2"/>
        <v>50000</v>
      </c>
    </row>
    <row r="161" spans="1:6" ht="23.25" x14ac:dyDescent="0.25">
      <c r="A161" s="67" t="s">
        <v>227</v>
      </c>
      <c r="B161" s="68" t="s">
        <v>201</v>
      </c>
      <c r="C161" s="69" t="s">
        <v>387</v>
      </c>
      <c r="D161" s="70">
        <v>50000</v>
      </c>
      <c r="E161" s="71" t="s">
        <v>44</v>
      </c>
      <c r="F161" s="72">
        <f t="shared" si="2"/>
        <v>50000</v>
      </c>
    </row>
    <row r="162" spans="1:6" ht="15" x14ac:dyDescent="0.25">
      <c r="A162" s="55" t="s">
        <v>354</v>
      </c>
      <c r="B162" s="56" t="s">
        <v>201</v>
      </c>
      <c r="C162" s="57" t="s">
        <v>388</v>
      </c>
      <c r="D162" s="58">
        <f>D163</f>
        <v>989376.19</v>
      </c>
      <c r="E162" s="59">
        <v>675841.65</v>
      </c>
      <c r="F162" s="60">
        <f t="shared" si="2"/>
        <v>313534.53999999992</v>
      </c>
    </row>
    <row r="163" spans="1:6" ht="23.25" x14ac:dyDescent="0.25">
      <c r="A163" s="67" t="s">
        <v>223</v>
      </c>
      <c r="B163" s="68" t="s">
        <v>201</v>
      </c>
      <c r="C163" s="69" t="s">
        <v>389</v>
      </c>
      <c r="D163" s="133">
        <f>D164</f>
        <v>989376.19</v>
      </c>
      <c r="E163" s="71">
        <v>675841.65</v>
      </c>
      <c r="F163" s="72">
        <f t="shared" si="2"/>
        <v>313534.53999999992</v>
      </c>
    </row>
    <row r="164" spans="1:6" ht="23.25" x14ac:dyDescent="0.25">
      <c r="A164" s="67" t="s">
        <v>225</v>
      </c>
      <c r="B164" s="68" t="s">
        <v>201</v>
      </c>
      <c r="C164" s="69" t="s">
        <v>390</v>
      </c>
      <c r="D164" s="70">
        <f>D165</f>
        <v>989376.19</v>
      </c>
      <c r="E164" s="71">
        <v>675841.65</v>
      </c>
      <c r="F164" s="72">
        <f t="shared" si="2"/>
        <v>313534.53999999992</v>
      </c>
    </row>
    <row r="165" spans="1:6" ht="23.25" x14ac:dyDescent="0.25">
      <c r="A165" s="67" t="s">
        <v>227</v>
      </c>
      <c r="B165" s="68" t="s">
        <v>201</v>
      </c>
      <c r="C165" s="69" t="s">
        <v>391</v>
      </c>
      <c r="D165" s="70">
        <v>989376.19</v>
      </c>
      <c r="E165" s="71">
        <v>675841.65</v>
      </c>
      <c r="F165" s="72">
        <f t="shared" si="2"/>
        <v>313534.53999999992</v>
      </c>
    </row>
    <row r="166" spans="1:6" ht="15" x14ac:dyDescent="0.25">
      <c r="A166" s="55" t="s">
        <v>354</v>
      </c>
      <c r="B166" s="56" t="s">
        <v>201</v>
      </c>
      <c r="C166" s="57" t="s">
        <v>392</v>
      </c>
      <c r="D166" s="58">
        <v>860600</v>
      </c>
      <c r="E166" s="59">
        <v>860491.6</v>
      </c>
      <c r="F166" s="60">
        <f t="shared" si="2"/>
        <v>108.40000000002328</v>
      </c>
    </row>
    <row r="167" spans="1:6" ht="23.25" x14ac:dyDescent="0.25">
      <c r="A167" s="67" t="s">
        <v>223</v>
      </c>
      <c r="B167" s="68" t="s">
        <v>201</v>
      </c>
      <c r="C167" s="69" t="s">
        <v>393</v>
      </c>
      <c r="D167" s="70">
        <v>860600</v>
      </c>
      <c r="E167" s="71">
        <v>860491.6</v>
      </c>
      <c r="F167" s="72">
        <f t="shared" si="2"/>
        <v>108.40000000002328</v>
      </c>
    </row>
    <row r="168" spans="1:6" ht="23.25" x14ac:dyDescent="0.25">
      <c r="A168" s="67" t="s">
        <v>225</v>
      </c>
      <c r="B168" s="68" t="s">
        <v>201</v>
      </c>
      <c r="C168" s="69" t="s">
        <v>394</v>
      </c>
      <c r="D168" s="70">
        <v>860600</v>
      </c>
      <c r="E168" s="71">
        <v>860491.6</v>
      </c>
      <c r="F168" s="72">
        <f t="shared" si="2"/>
        <v>108.40000000002328</v>
      </c>
    </row>
    <row r="169" spans="1:6" ht="23.25" x14ac:dyDescent="0.25">
      <c r="A169" s="67" t="s">
        <v>227</v>
      </c>
      <c r="B169" s="68" t="s">
        <v>201</v>
      </c>
      <c r="C169" s="69" t="s">
        <v>395</v>
      </c>
      <c r="D169" s="70">
        <v>860600</v>
      </c>
      <c r="E169" s="71">
        <v>860491.6</v>
      </c>
      <c r="F169" s="72">
        <f t="shared" si="2"/>
        <v>108.40000000002328</v>
      </c>
    </row>
    <row r="170" spans="1:6" ht="23.25" x14ac:dyDescent="0.25">
      <c r="A170" s="55" t="s">
        <v>396</v>
      </c>
      <c r="B170" s="56" t="s">
        <v>201</v>
      </c>
      <c r="C170" s="57" t="s">
        <v>397</v>
      </c>
      <c r="D170" s="58">
        <v>15000</v>
      </c>
      <c r="E170" s="59">
        <v>14500</v>
      </c>
      <c r="F170" s="60">
        <f t="shared" si="2"/>
        <v>500</v>
      </c>
    </row>
    <row r="171" spans="1:6" ht="23.25" x14ac:dyDescent="0.25">
      <c r="A171" s="67" t="s">
        <v>223</v>
      </c>
      <c r="B171" s="68" t="s">
        <v>201</v>
      </c>
      <c r="C171" s="69" t="s">
        <v>398</v>
      </c>
      <c r="D171" s="70">
        <v>15000</v>
      </c>
      <c r="E171" s="71">
        <v>14500</v>
      </c>
      <c r="F171" s="72">
        <f t="shared" si="2"/>
        <v>500</v>
      </c>
    </row>
    <row r="172" spans="1:6" ht="23.25" x14ac:dyDescent="0.25">
      <c r="A172" s="67" t="s">
        <v>225</v>
      </c>
      <c r="B172" s="68" t="s">
        <v>201</v>
      </c>
      <c r="C172" s="69" t="s">
        <v>399</v>
      </c>
      <c r="D172" s="70">
        <v>15000</v>
      </c>
      <c r="E172" s="71">
        <v>14500</v>
      </c>
      <c r="F172" s="72">
        <f t="shared" si="2"/>
        <v>500</v>
      </c>
    </row>
    <row r="173" spans="1:6" ht="23.25" x14ac:dyDescent="0.25">
      <c r="A173" s="67" t="s">
        <v>227</v>
      </c>
      <c r="B173" s="68" t="s">
        <v>201</v>
      </c>
      <c r="C173" s="69" t="s">
        <v>400</v>
      </c>
      <c r="D173" s="70">
        <v>15000</v>
      </c>
      <c r="E173" s="71">
        <v>14500</v>
      </c>
      <c r="F173" s="72">
        <f t="shared" si="2"/>
        <v>500</v>
      </c>
    </row>
    <row r="174" spans="1:6" ht="15" x14ac:dyDescent="0.25">
      <c r="A174" s="55" t="s">
        <v>401</v>
      </c>
      <c r="B174" s="56" t="s">
        <v>201</v>
      </c>
      <c r="C174" s="57" t="s">
        <v>402</v>
      </c>
      <c r="D174" s="58">
        <v>24355800</v>
      </c>
      <c r="E174" s="59">
        <v>1376965.99</v>
      </c>
      <c r="F174" s="60">
        <f t="shared" si="2"/>
        <v>22978834.010000002</v>
      </c>
    </row>
    <row r="175" spans="1:6" ht="23.25" x14ac:dyDescent="0.25">
      <c r="A175" s="67" t="s">
        <v>223</v>
      </c>
      <c r="B175" s="68" t="s">
        <v>201</v>
      </c>
      <c r="C175" s="69" t="s">
        <v>403</v>
      </c>
      <c r="D175" s="70">
        <v>24355800</v>
      </c>
      <c r="E175" s="71">
        <v>1376965.99</v>
      </c>
      <c r="F175" s="72">
        <f t="shared" si="2"/>
        <v>22978834.010000002</v>
      </c>
    </row>
    <row r="176" spans="1:6" ht="23.25" x14ac:dyDescent="0.25">
      <c r="A176" s="67" t="s">
        <v>225</v>
      </c>
      <c r="B176" s="68" t="s">
        <v>201</v>
      </c>
      <c r="C176" s="69" t="s">
        <v>404</v>
      </c>
      <c r="D176" s="70">
        <v>24355800</v>
      </c>
      <c r="E176" s="71">
        <v>1376965.99</v>
      </c>
      <c r="F176" s="72">
        <f t="shared" si="2"/>
        <v>22978834.010000002</v>
      </c>
    </row>
    <row r="177" spans="1:6" ht="23.25" x14ac:dyDescent="0.25">
      <c r="A177" s="67" t="s">
        <v>405</v>
      </c>
      <c r="B177" s="68" t="s">
        <v>201</v>
      </c>
      <c r="C177" s="69" t="s">
        <v>406</v>
      </c>
      <c r="D177" s="70">
        <v>22849000</v>
      </c>
      <c r="E177" s="71" t="s">
        <v>44</v>
      </c>
      <c r="F177" s="72">
        <f t="shared" si="2"/>
        <v>22849000</v>
      </c>
    </row>
    <row r="178" spans="1:6" ht="23.25" x14ac:dyDescent="0.25">
      <c r="A178" s="67" t="s">
        <v>227</v>
      </c>
      <c r="B178" s="68" t="s">
        <v>201</v>
      </c>
      <c r="C178" s="69" t="s">
        <v>407</v>
      </c>
      <c r="D178" s="70">
        <v>1506800</v>
      </c>
      <c r="E178" s="71">
        <v>1376965.99</v>
      </c>
      <c r="F178" s="72">
        <f t="shared" si="2"/>
        <v>129834.01000000001</v>
      </c>
    </row>
    <row r="179" spans="1:6" ht="15" x14ac:dyDescent="0.25">
      <c r="A179" s="55" t="s">
        <v>401</v>
      </c>
      <c r="B179" s="56" t="s">
        <v>201</v>
      </c>
      <c r="C179" s="57" t="s">
        <v>408</v>
      </c>
      <c r="D179" s="58">
        <v>5779600</v>
      </c>
      <c r="E179" s="59">
        <v>1781319.03</v>
      </c>
      <c r="F179" s="60">
        <f t="shared" si="2"/>
        <v>3998280.9699999997</v>
      </c>
    </row>
    <row r="180" spans="1:6" ht="23.25" x14ac:dyDescent="0.25">
      <c r="A180" s="67" t="s">
        <v>409</v>
      </c>
      <c r="B180" s="68" t="s">
        <v>201</v>
      </c>
      <c r="C180" s="69" t="s">
        <v>410</v>
      </c>
      <c r="D180" s="70">
        <v>5779600</v>
      </c>
      <c r="E180" s="71">
        <v>1781319.03</v>
      </c>
      <c r="F180" s="72">
        <f t="shared" si="2"/>
        <v>3998280.9699999997</v>
      </c>
    </row>
    <row r="181" spans="1:6" ht="15" x14ac:dyDescent="0.25">
      <c r="A181" s="67" t="s">
        <v>411</v>
      </c>
      <c r="B181" s="68" t="s">
        <v>201</v>
      </c>
      <c r="C181" s="69" t="s">
        <v>412</v>
      </c>
      <c r="D181" s="70">
        <v>5779600</v>
      </c>
      <c r="E181" s="71">
        <v>1781319.03</v>
      </c>
      <c r="F181" s="72">
        <f t="shared" si="2"/>
        <v>3998280.9699999997</v>
      </c>
    </row>
    <row r="182" spans="1:6" ht="45.75" x14ac:dyDescent="0.25">
      <c r="A182" s="67" t="s">
        <v>413</v>
      </c>
      <c r="B182" s="68" t="s">
        <v>201</v>
      </c>
      <c r="C182" s="69" t="s">
        <v>414</v>
      </c>
      <c r="D182" s="70">
        <v>5779600</v>
      </c>
      <c r="E182" s="71">
        <v>1781319.03</v>
      </c>
      <c r="F182" s="72">
        <f t="shared" si="2"/>
        <v>3998280.9699999997</v>
      </c>
    </row>
    <row r="183" spans="1:6" ht="15" x14ac:dyDescent="0.25">
      <c r="A183" s="55" t="s">
        <v>401</v>
      </c>
      <c r="B183" s="56" t="s">
        <v>201</v>
      </c>
      <c r="C183" s="57" t="s">
        <v>415</v>
      </c>
      <c r="D183" s="58">
        <v>123300</v>
      </c>
      <c r="E183" s="59">
        <v>123243.85</v>
      </c>
      <c r="F183" s="60">
        <f t="shared" si="2"/>
        <v>56.149999999994179</v>
      </c>
    </row>
    <row r="184" spans="1:6" ht="23.25" x14ac:dyDescent="0.25">
      <c r="A184" s="67" t="s">
        <v>223</v>
      </c>
      <c r="B184" s="68" t="s">
        <v>201</v>
      </c>
      <c r="C184" s="69" t="s">
        <v>416</v>
      </c>
      <c r="D184" s="70">
        <v>123300</v>
      </c>
      <c r="E184" s="71">
        <v>123243.85</v>
      </c>
      <c r="F184" s="72">
        <f t="shared" si="2"/>
        <v>56.149999999994179</v>
      </c>
    </row>
    <row r="185" spans="1:6" ht="23.25" x14ac:dyDescent="0.25">
      <c r="A185" s="67" t="s">
        <v>225</v>
      </c>
      <c r="B185" s="68" t="s">
        <v>201</v>
      </c>
      <c r="C185" s="69" t="s">
        <v>417</v>
      </c>
      <c r="D185" s="70">
        <v>123300</v>
      </c>
      <c r="E185" s="71">
        <v>123243.85</v>
      </c>
      <c r="F185" s="72">
        <f t="shared" si="2"/>
        <v>56.149999999994179</v>
      </c>
    </row>
    <row r="186" spans="1:6" ht="23.25" x14ac:dyDescent="0.25">
      <c r="A186" s="67" t="s">
        <v>227</v>
      </c>
      <c r="B186" s="68" t="s">
        <v>201</v>
      </c>
      <c r="C186" s="69" t="s">
        <v>418</v>
      </c>
      <c r="D186" s="70">
        <v>123300</v>
      </c>
      <c r="E186" s="71">
        <v>123243.85</v>
      </c>
      <c r="F186" s="72">
        <f t="shared" si="2"/>
        <v>56.149999999994179</v>
      </c>
    </row>
    <row r="187" spans="1:6" ht="15" x14ac:dyDescent="0.25">
      <c r="A187" s="55" t="s">
        <v>401</v>
      </c>
      <c r="B187" s="56" t="s">
        <v>201</v>
      </c>
      <c r="C187" s="57" t="s">
        <v>419</v>
      </c>
      <c r="D187" s="58">
        <v>555300</v>
      </c>
      <c r="E187" s="59" t="s">
        <v>44</v>
      </c>
      <c r="F187" s="60">
        <f t="shared" si="2"/>
        <v>555300</v>
      </c>
    </row>
    <row r="188" spans="1:6" ht="23.25" x14ac:dyDescent="0.25">
      <c r="A188" s="67" t="s">
        <v>223</v>
      </c>
      <c r="B188" s="68" t="s">
        <v>201</v>
      </c>
      <c r="C188" s="69" t="s">
        <v>420</v>
      </c>
      <c r="D188" s="70">
        <v>555300</v>
      </c>
      <c r="E188" s="71" t="s">
        <v>44</v>
      </c>
      <c r="F188" s="72">
        <f t="shared" si="2"/>
        <v>555300</v>
      </c>
    </row>
    <row r="189" spans="1:6" ht="23.25" x14ac:dyDescent="0.25">
      <c r="A189" s="67" t="s">
        <v>225</v>
      </c>
      <c r="B189" s="68" t="s">
        <v>201</v>
      </c>
      <c r="C189" s="69" t="s">
        <v>421</v>
      </c>
      <c r="D189" s="70">
        <v>555300</v>
      </c>
      <c r="E189" s="71" t="s">
        <v>44</v>
      </c>
      <c r="F189" s="72">
        <f t="shared" si="2"/>
        <v>555300</v>
      </c>
    </row>
    <row r="190" spans="1:6" ht="23.25" x14ac:dyDescent="0.25">
      <c r="A190" s="67" t="s">
        <v>405</v>
      </c>
      <c r="B190" s="68" t="s">
        <v>201</v>
      </c>
      <c r="C190" s="69" t="s">
        <v>422</v>
      </c>
      <c r="D190" s="70">
        <v>555300</v>
      </c>
      <c r="E190" s="71" t="s">
        <v>44</v>
      </c>
      <c r="F190" s="72">
        <f t="shared" si="2"/>
        <v>555300</v>
      </c>
    </row>
    <row r="191" spans="1:6" ht="15" x14ac:dyDescent="0.25">
      <c r="A191" s="55" t="s">
        <v>401</v>
      </c>
      <c r="B191" s="56" t="s">
        <v>201</v>
      </c>
      <c r="C191" s="57" t="s">
        <v>423</v>
      </c>
      <c r="D191" s="58">
        <v>413700</v>
      </c>
      <c r="E191" s="59">
        <v>382514</v>
      </c>
      <c r="F191" s="60">
        <f t="shared" si="2"/>
        <v>31186</v>
      </c>
    </row>
    <row r="192" spans="1:6" ht="23.25" x14ac:dyDescent="0.25">
      <c r="A192" s="67" t="s">
        <v>223</v>
      </c>
      <c r="B192" s="68" t="s">
        <v>201</v>
      </c>
      <c r="C192" s="69" t="s">
        <v>424</v>
      </c>
      <c r="D192" s="70">
        <v>413700</v>
      </c>
      <c r="E192" s="71">
        <v>382514</v>
      </c>
      <c r="F192" s="72">
        <f t="shared" si="2"/>
        <v>31186</v>
      </c>
    </row>
    <row r="193" spans="1:6" ht="23.25" x14ac:dyDescent="0.25">
      <c r="A193" s="67" t="s">
        <v>225</v>
      </c>
      <c r="B193" s="68" t="s">
        <v>201</v>
      </c>
      <c r="C193" s="69" t="s">
        <v>425</v>
      </c>
      <c r="D193" s="70">
        <v>413700</v>
      </c>
      <c r="E193" s="71">
        <v>382514</v>
      </c>
      <c r="F193" s="72">
        <f t="shared" si="2"/>
        <v>31186</v>
      </c>
    </row>
    <row r="194" spans="1:6" ht="23.25" x14ac:dyDescent="0.25">
      <c r="A194" s="67" t="s">
        <v>227</v>
      </c>
      <c r="B194" s="68" t="s">
        <v>201</v>
      </c>
      <c r="C194" s="69" t="s">
        <v>426</v>
      </c>
      <c r="D194" s="70">
        <v>413700</v>
      </c>
      <c r="E194" s="71">
        <v>382514</v>
      </c>
      <c r="F194" s="72">
        <f t="shared" si="2"/>
        <v>31186</v>
      </c>
    </row>
    <row r="195" spans="1:6" ht="15" x14ac:dyDescent="0.25">
      <c r="A195" s="55" t="s">
        <v>401</v>
      </c>
      <c r="B195" s="56" t="s">
        <v>201</v>
      </c>
      <c r="C195" s="57" t="s">
        <v>427</v>
      </c>
      <c r="D195" s="58">
        <v>170000</v>
      </c>
      <c r="E195" s="59" t="s">
        <v>44</v>
      </c>
      <c r="F195" s="60">
        <f t="shared" si="2"/>
        <v>170000</v>
      </c>
    </row>
    <row r="196" spans="1:6" ht="23.25" x14ac:dyDescent="0.25">
      <c r="A196" s="67" t="s">
        <v>223</v>
      </c>
      <c r="B196" s="68" t="s">
        <v>201</v>
      </c>
      <c r="C196" s="69" t="s">
        <v>428</v>
      </c>
      <c r="D196" s="70">
        <v>170000</v>
      </c>
      <c r="E196" s="71" t="s">
        <v>44</v>
      </c>
      <c r="F196" s="72">
        <f t="shared" si="2"/>
        <v>170000</v>
      </c>
    </row>
    <row r="197" spans="1:6" ht="23.25" x14ac:dyDescent="0.25">
      <c r="A197" s="67" t="s">
        <v>225</v>
      </c>
      <c r="B197" s="68" t="s">
        <v>201</v>
      </c>
      <c r="C197" s="69" t="s">
        <v>429</v>
      </c>
      <c r="D197" s="70">
        <v>170000</v>
      </c>
      <c r="E197" s="71" t="s">
        <v>44</v>
      </c>
      <c r="F197" s="72">
        <f t="shared" si="2"/>
        <v>170000</v>
      </c>
    </row>
    <row r="198" spans="1:6" ht="23.25" x14ac:dyDescent="0.25">
      <c r="A198" s="67" t="s">
        <v>227</v>
      </c>
      <c r="B198" s="68" t="s">
        <v>201</v>
      </c>
      <c r="C198" s="69" t="s">
        <v>430</v>
      </c>
      <c r="D198" s="70">
        <v>170000</v>
      </c>
      <c r="E198" s="71" t="s">
        <v>44</v>
      </c>
      <c r="F198" s="72">
        <f t="shared" si="2"/>
        <v>170000</v>
      </c>
    </row>
    <row r="199" spans="1:6" ht="15" x14ac:dyDescent="0.25">
      <c r="A199" s="55" t="s">
        <v>401</v>
      </c>
      <c r="B199" s="56" t="s">
        <v>201</v>
      </c>
      <c r="C199" s="57" t="s">
        <v>431</v>
      </c>
      <c r="D199" s="58">
        <v>935400</v>
      </c>
      <c r="E199" s="59">
        <v>935298.11</v>
      </c>
      <c r="F199" s="60">
        <f t="shared" si="2"/>
        <v>101.89000000001397</v>
      </c>
    </row>
    <row r="200" spans="1:6" ht="23.25" x14ac:dyDescent="0.25">
      <c r="A200" s="67" t="s">
        <v>223</v>
      </c>
      <c r="B200" s="68" t="s">
        <v>201</v>
      </c>
      <c r="C200" s="69" t="s">
        <v>432</v>
      </c>
      <c r="D200" s="70">
        <v>935400</v>
      </c>
      <c r="E200" s="71">
        <v>935298.11</v>
      </c>
      <c r="F200" s="72">
        <f t="shared" si="2"/>
        <v>101.89000000001397</v>
      </c>
    </row>
    <row r="201" spans="1:6" ht="23.25" x14ac:dyDescent="0.25">
      <c r="A201" s="67" t="s">
        <v>225</v>
      </c>
      <c r="B201" s="68" t="s">
        <v>201</v>
      </c>
      <c r="C201" s="69" t="s">
        <v>433</v>
      </c>
      <c r="D201" s="70">
        <v>935400</v>
      </c>
      <c r="E201" s="71">
        <v>935298.11</v>
      </c>
      <c r="F201" s="72">
        <f t="shared" si="2"/>
        <v>101.89000000001397</v>
      </c>
    </row>
    <row r="202" spans="1:6" ht="23.25" x14ac:dyDescent="0.25">
      <c r="A202" s="67" t="s">
        <v>227</v>
      </c>
      <c r="B202" s="68" t="s">
        <v>201</v>
      </c>
      <c r="C202" s="69" t="s">
        <v>434</v>
      </c>
      <c r="D202" s="70">
        <v>935400</v>
      </c>
      <c r="E202" s="71">
        <v>935298.11</v>
      </c>
      <c r="F202" s="72">
        <f t="shared" si="2"/>
        <v>101.89000000001397</v>
      </c>
    </row>
    <row r="203" spans="1:6" ht="15" x14ac:dyDescent="0.25">
      <c r="A203" s="55" t="s">
        <v>435</v>
      </c>
      <c r="B203" s="56" t="s">
        <v>201</v>
      </c>
      <c r="C203" s="57" t="s">
        <v>436</v>
      </c>
      <c r="D203" s="58">
        <v>190000</v>
      </c>
      <c r="E203" s="59">
        <v>162697.60000000001</v>
      </c>
      <c r="F203" s="60">
        <f t="shared" si="2"/>
        <v>27302.399999999994</v>
      </c>
    </row>
    <row r="204" spans="1:6" ht="15" x14ac:dyDescent="0.25">
      <c r="A204" s="67" t="s">
        <v>437</v>
      </c>
      <c r="B204" s="68" t="s">
        <v>201</v>
      </c>
      <c r="C204" s="69" t="s">
        <v>438</v>
      </c>
      <c r="D204" s="70">
        <v>190000</v>
      </c>
      <c r="E204" s="71">
        <v>162697.60000000001</v>
      </c>
      <c r="F204" s="72">
        <f t="shared" si="2"/>
        <v>27302.399999999994</v>
      </c>
    </row>
    <row r="205" spans="1:6" ht="15" x14ac:dyDescent="0.25">
      <c r="A205" s="67" t="s">
        <v>439</v>
      </c>
      <c r="B205" s="68" t="s">
        <v>201</v>
      </c>
      <c r="C205" s="69" t="s">
        <v>440</v>
      </c>
      <c r="D205" s="70">
        <v>190000</v>
      </c>
      <c r="E205" s="71">
        <v>162697.60000000001</v>
      </c>
      <c r="F205" s="72">
        <f t="shared" si="2"/>
        <v>27302.399999999994</v>
      </c>
    </row>
    <row r="206" spans="1:6" ht="15" x14ac:dyDescent="0.25">
      <c r="A206" s="67" t="s">
        <v>441</v>
      </c>
      <c r="B206" s="68" t="s">
        <v>201</v>
      </c>
      <c r="C206" s="69" t="s">
        <v>442</v>
      </c>
      <c r="D206" s="70">
        <v>190000</v>
      </c>
      <c r="E206" s="71">
        <v>162697.60000000001</v>
      </c>
      <c r="F206" s="72">
        <f t="shared" si="2"/>
        <v>27302.399999999994</v>
      </c>
    </row>
    <row r="207" spans="1:6" ht="15" x14ac:dyDescent="0.25">
      <c r="A207" s="55" t="s">
        <v>443</v>
      </c>
      <c r="B207" s="56" t="s">
        <v>201</v>
      </c>
      <c r="C207" s="57" t="s">
        <v>444</v>
      </c>
      <c r="D207" s="58">
        <v>80000</v>
      </c>
      <c r="E207" s="59">
        <v>80000</v>
      </c>
      <c r="F207" s="60" t="str">
        <f t="shared" ref="F207:F218" si="3">IF(OR(D207="-",IF(E207="-",0,E207)&gt;=IF(D207="-",0,D207)),"-",IF(D207="-",0,D207)-IF(E207="-",0,E207))</f>
        <v>-</v>
      </c>
    </row>
    <row r="208" spans="1:6" ht="23.25" x14ac:dyDescent="0.25">
      <c r="A208" s="67" t="s">
        <v>223</v>
      </c>
      <c r="B208" s="68" t="s">
        <v>201</v>
      </c>
      <c r="C208" s="69" t="s">
        <v>445</v>
      </c>
      <c r="D208" s="70">
        <v>80000</v>
      </c>
      <c r="E208" s="71">
        <v>80000</v>
      </c>
      <c r="F208" s="72" t="str">
        <f t="shared" si="3"/>
        <v>-</v>
      </c>
    </row>
    <row r="209" spans="1:6" ht="23.25" x14ac:dyDescent="0.25">
      <c r="A209" s="67" t="s">
        <v>225</v>
      </c>
      <c r="B209" s="68" t="s">
        <v>201</v>
      </c>
      <c r="C209" s="69" t="s">
        <v>446</v>
      </c>
      <c r="D209" s="70">
        <v>80000</v>
      </c>
      <c r="E209" s="71">
        <v>80000</v>
      </c>
      <c r="F209" s="72" t="str">
        <f t="shared" si="3"/>
        <v>-</v>
      </c>
    </row>
    <row r="210" spans="1:6" ht="23.25" x14ac:dyDescent="0.25">
      <c r="A210" s="67" t="s">
        <v>227</v>
      </c>
      <c r="B210" s="68" t="s">
        <v>201</v>
      </c>
      <c r="C210" s="69" t="s">
        <v>447</v>
      </c>
      <c r="D210" s="70">
        <v>80000</v>
      </c>
      <c r="E210" s="71">
        <v>80000</v>
      </c>
      <c r="F210" s="72" t="str">
        <f t="shared" si="3"/>
        <v>-</v>
      </c>
    </row>
    <row r="211" spans="1:6" ht="15" x14ac:dyDescent="0.25">
      <c r="A211" s="55" t="s">
        <v>443</v>
      </c>
      <c r="B211" s="56" t="s">
        <v>201</v>
      </c>
      <c r="C211" s="57" t="s">
        <v>448</v>
      </c>
      <c r="D211" s="58">
        <v>156200</v>
      </c>
      <c r="E211" s="59">
        <v>156157.5</v>
      </c>
      <c r="F211" s="60">
        <f t="shared" si="3"/>
        <v>42.5</v>
      </c>
    </row>
    <row r="212" spans="1:6" ht="23.25" x14ac:dyDescent="0.25">
      <c r="A212" s="67" t="s">
        <v>223</v>
      </c>
      <c r="B212" s="68" t="s">
        <v>201</v>
      </c>
      <c r="C212" s="69" t="s">
        <v>449</v>
      </c>
      <c r="D212" s="70">
        <v>156200</v>
      </c>
      <c r="E212" s="71">
        <v>156157.5</v>
      </c>
      <c r="F212" s="72">
        <f t="shared" si="3"/>
        <v>42.5</v>
      </c>
    </row>
    <row r="213" spans="1:6" ht="23.25" x14ac:dyDescent="0.25">
      <c r="A213" s="67" t="s">
        <v>225</v>
      </c>
      <c r="B213" s="68" t="s">
        <v>201</v>
      </c>
      <c r="C213" s="69" t="s">
        <v>450</v>
      </c>
      <c r="D213" s="70">
        <v>156200</v>
      </c>
      <c r="E213" s="71">
        <v>156157.5</v>
      </c>
      <c r="F213" s="72">
        <f t="shared" si="3"/>
        <v>42.5</v>
      </c>
    </row>
    <row r="214" spans="1:6" ht="23.25" x14ac:dyDescent="0.25">
      <c r="A214" s="67" t="s">
        <v>227</v>
      </c>
      <c r="B214" s="68" t="s">
        <v>201</v>
      </c>
      <c r="C214" s="69" t="s">
        <v>451</v>
      </c>
      <c r="D214" s="70">
        <v>156200</v>
      </c>
      <c r="E214" s="71">
        <v>156157.5</v>
      </c>
      <c r="F214" s="72">
        <f t="shared" si="3"/>
        <v>42.5</v>
      </c>
    </row>
    <row r="215" spans="1:6" ht="15" x14ac:dyDescent="0.25">
      <c r="A215" s="55" t="s">
        <v>443</v>
      </c>
      <c r="B215" s="56" t="s">
        <v>201</v>
      </c>
      <c r="C215" s="57" t="s">
        <v>452</v>
      </c>
      <c r="D215" s="58">
        <v>2140200</v>
      </c>
      <c r="E215" s="59">
        <v>315391.05</v>
      </c>
      <c r="F215" s="60">
        <f t="shared" si="3"/>
        <v>1824808.95</v>
      </c>
    </row>
    <row r="216" spans="1:6" ht="23.25" x14ac:dyDescent="0.25">
      <c r="A216" s="67" t="s">
        <v>223</v>
      </c>
      <c r="B216" s="68" t="s">
        <v>201</v>
      </c>
      <c r="C216" s="69" t="s">
        <v>453</v>
      </c>
      <c r="D216" s="70">
        <v>2140200</v>
      </c>
      <c r="E216" s="71">
        <v>315391.05</v>
      </c>
      <c r="F216" s="72">
        <f t="shared" si="3"/>
        <v>1824808.95</v>
      </c>
    </row>
    <row r="217" spans="1:6" ht="23.25" x14ac:dyDescent="0.25">
      <c r="A217" s="67" t="s">
        <v>225</v>
      </c>
      <c r="B217" s="68" t="s">
        <v>201</v>
      </c>
      <c r="C217" s="69" t="s">
        <v>454</v>
      </c>
      <c r="D217" s="70">
        <v>2140200</v>
      </c>
      <c r="E217" s="71">
        <v>315391.05</v>
      </c>
      <c r="F217" s="72">
        <f t="shared" si="3"/>
        <v>1824808.95</v>
      </c>
    </row>
    <row r="218" spans="1:6" ht="23.25" x14ac:dyDescent="0.25">
      <c r="A218" s="67" t="s">
        <v>227</v>
      </c>
      <c r="B218" s="68" t="s">
        <v>201</v>
      </c>
      <c r="C218" s="69" t="s">
        <v>455</v>
      </c>
      <c r="D218" s="70">
        <v>2140200</v>
      </c>
      <c r="E218" s="71">
        <v>315391.05</v>
      </c>
      <c r="F218" s="72">
        <f t="shared" si="3"/>
        <v>1824808.95</v>
      </c>
    </row>
    <row r="219" spans="1:6" ht="15" x14ac:dyDescent="0.25">
      <c r="A219" s="73"/>
      <c r="B219" s="74"/>
      <c r="C219" s="75"/>
      <c r="D219" s="76"/>
      <c r="E219" s="74"/>
      <c r="F219" s="74"/>
    </row>
    <row r="220" spans="1:6" ht="15" x14ac:dyDescent="0.25">
      <c r="A220" s="77" t="s">
        <v>456</v>
      </c>
      <c r="B220" s="78" t="s">
        <v>457</v>
      </c>
      <c r="C220" s="79" t="s">
        <v>202</v>
      </c>
      <c r="D220" s="80">
        <v>-26760200</v>
      </c>
      <c r="E220" s="80">
        <v>6895795.6699999999</v>
      </c>
      <c r="F220" s="81" t="s">
        <v>458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topLeftCell="A7" workbookViewId="0">
      <selection activeCell="F33" sqref="F3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1" t="s">
        <v>459</v>
      </c>
      <c r="B1" s="131"/>
      <c r="C1" s="131"/>
      <c r="D1" s="131"/>
      <c r="E1" s="131"/>
      <c r="F1" s="131"/>
    </row>
    <row r="2" spans="1:6" ht="13.15" customHeight="1" x14ac:dyDescent="0.25">
      <c r="A2" s="117" t="s">
        <v>460</v>
      </c>
      <c r="B2" s="117"/>
      <c r="C2" s="117"/>
      <c r="D2" s="117"/>
      <c r="E2" s="117"/>
      <c r="F2" s="117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21" t="s">
        <v>21</v>
      </c>
      <c r="B4" s="118" t="s">
        <v>22</v>
      </c>
      <c r="C4" s="124" t="s">
        <v>461</v>
      </c>
      <c r="D4" s="114" t="s">
        <v>24</v>
      </c>
      <c r="E4" s="114" t="s">
        <v>25</v>
      </c>
      <c r="F4" s="111" t="s">
        <v>26</v>
      </c>
    </row>
    <row r="5" spans="1:6" ht="4.9000000000000004" customHeight="1" x14ac:dyDescent="0.25">
      <c r="A5" s="122"/>
      <c r="B5" s="119"/>
      <c r="C5" s="125"/>
      <c r="D5" s="115"/>
      <c r="E5" s="115"/>
      <c r="F5" s="112"/>
    </row>
    <row r="6" spans="1:6" ht="6" customHeight="1" x14ac:dyDescent="0.25">
      <c r="A6" s="122"/>
      <c r="B6" s="119"/>
      <c r="C6" s="125"/>
      <c r="D6" s="115"/>
      <c r="E6" s="115"/>
      <c r="F6" s="112"/>
    </row>
    <row r="7" spans="1:6" ht="4.9000000000000004" customHeight="1" x14ac:dyDescent="0.25">
      <c r="A7" s="122"/>
      <c r="B7" s="119"/>
      <c r="C7" s="125"/>
      <c r="D7" s="115"/>
      <c r="E7" s="115"/>
      <c r="F7" s="112"/>
    </row>
    <row r="8" spans="1:6" ht="6" customHeight="1" x14ac:dyDescent="0.25">
      <c r="A8" s="122"/>
      <c r="B8" s="119"/>
      <c r="C8" s="125"/>
      <c r="D8" s="115"/>
      <c r="E8" s="115"/>
      <c r="F8" s="112"/>
    </row>
    <row r="9" spans="1:6" ht="6" customHeight="1" x14ac:dyDescent="0.25">
      <c r="A9" s="122"/>
      <c r="B9" s="119"/>
      <c r="C9" s="125"/>
      <c r="D9" s="115"/>
      <c r="E9" s="115"/>
      <c r="F9" s="112"/>
    </row>
    <row r="10" spans="1:6" ht="18" customHeight="1" x14ac:dyDescent="0.25">
      <c r="A10" s="123"/>
      <c r="B10" s="120"/>
      <c r="C10" s="132"/>
      <c r="D10" s="116"/>
      <c r="E10" s="116"/>
      <c r="F10" s="113"/>
    </row>
    <row r="11" spans="1:6" ht="15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23.25" x14ac:dyDescent="0.25">
      <c r="A12" s="84" t="s">
        <v>462</v>
      </c>
      <c r="B12" s="85" t="s">
        <v>463</v>
      </c>
      <c r="C12" s="86" t="s">
        <v>202</v>
      </c>
      <c r="D12" s="87">
        <v>26760200</v>
      </c>
      <c r="E12" s="87">
        <f>E18</f>
        <v>-6895795.6699999981</v>
      </c>
      <c r="F12" s="88">
        <f>F18</f>
        <v>33655995.669999994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23.25" x14ac:dyDescent="0.25">
      <c r="A14" s="55" t="s">
        <v>464</v>
      </c>
      <c r="B14" s="94" t="s">
        <v>465</v>
      </c>
      <c r="C14" s="95" t="s">
        <v>202</v>
      </c>
      <c r="D14" s="58" t="s">
        <v>44</v>
      </c>
      <c r="E14" s="58" t="s">
        <v>44</v>
      </c>
      <c r="F14" s="60" t="s">
        <v>44</v>
      </c>
    </row>
    <row r="15" spans="1:6" ht="15" x14ac:dyDescent="0.25">
      <c r="A15" s="89" t="s">
        <v>466</v>
      </c>
      <c r="B15" s="90"/>
      <c r="C15" s="91"/>
      <c r="D15" s="92"/>
      <c r="E15" s="92"/>
      <c r="F15" s="93"/>
    </row>
    <row r="16" spans="1:6" ht="15" x14ac:dyDescent="0.25">
      <c r="A16" s="55" t="s">
        <v>467</v>
      </c>
      <c r="B16" s="94" t="s">
        <v>468</v>
      </c>
      <c r="C16" s="95" t="s">
        <v>202</v>
      </c>
      <c r="D16" s="58" t="s">
        <v>44</v>
      </c>
      <c r="E16" s="58" t="s">
        <v>44</v>
      </c>
      <c r="F16" s="60" t="s">
        <v>44</v>
      </c>
    </row>
    <row r="17" spans="1:6" ht="15" x14ac:dyDescent="0.25">
      <c r="A17" s="89" t="s">
        <v>466</v>
      </c>
      <c r="B17" s="90"/>
      <c r="C17" s="91"/>
      <c r="D17" s="92"/>
      <c r="E17" s="92"/>
      <c r="F17" s="93"/>
    </row>
    <row r="18" spans="1:6" ht="15" x14ac:dyDescent="0.25">
      <c r="A18" s="84" t="s">
        <v>469</v>
      </c>
      <c r="B18" s="85" t="s">
        <v>470</v>
      </c>
      <c r="C18" s="86" t="s">
        <v>471</v>
      </c>
      <c r="D18" s="87">
        <v>26760200</v>
      </c>
      <c r="E18" s="87">
        <f>E19</f>
        <v>-6895795.6699999981</v>
      </c>
      <c r="F18" s="88">
        <f>F19</f>
        <v>33655995.669999994</v>
      </c>
    </row>
    <row r="19" spans="1:6" ht="23.25" x14ac:dyDescent="0.25">
      <c r="A19" s="84" t="s">
        <v>472</v>
      </c>
      <c r="B19" s="85" t="s">
        <v>470</v>
      </c>
      <c r="C19" s="86" t="s">
        <v>473</v>
      </c>
      <c r="D19" s="87">
        <f>D22+D20</f>
        <v>26760199.999999996</v>
      </c>
      <c r="E19" s="87">
        <f>E20+E22</f>
        <v>-6895795.6699999981</v>
      </c>
      <c r="F19" s="88">
        <f>D19-E19</f>
        <v>33655995.669999994</v>
      </c>
    </row>
    <row r="20" spans="1:6" ht="15" x14ac:dyDescent="0.25">
      <c r="A20" s="84" t="s">
        <v>474</v>
      </c>
      <c r="B20" s="85" t="s">
        <v>475</v>
      </c>
      <c r="C20" s="86" t="s">
        <v>476</v>
      </c>
      <c r="D20" s="87">
        <f>D21</f>
        <v>-26732676.190000001</v>
      </c>
      <c r="E20" s="87">
        <f>E21</f>
        <v>-26455884.27</v>
      </c>
      <c r="F20" s="88" t="s">
        <v>458</v>
      </c>
    </row>
    <row r="21" spans="1:6" ht="23.25" x14ac:dyDescent="0.25">
      <c r="A21" s="26" t="s">
        <v>477</v>
      </c>
      <c r="B21" s="27" t="s">
        <v>475</v>
      </c>
      <c r="C21" s="96" t="s">
        <v>478</v>
      </c>
      <c r="D21" s="29">
        <v>-26732676.190000001</v>
      </c>
      <c r="E21" s="29">
        <v>-26455884.27</v>
      </c>
      <c r="F21" s="97" t="s">
        <v>458</v>
      </c>
    </row>
    <row r="22" spans="1:6" ht="15" x14ac:dyDescent="0.25">
      <c r="A22" s="84" t="s">
        <v>479</v>
      </c>
      <c r="B22" s="85" t="s">
        <v>480</v>
      </c>
      <c r="C22" s="86" t="s">
        <v>481</v>
      </c>
      <c r="D22" s="87">
        <f>D23</f>
        <v>53492876.189999998</v>
      </c>
      <c r="E22" s="87">
        <f>E23</f>
        <v>19560088.600000001</v>
      </c>
      <c r="F22" s="88" t="s">
        <v>458</v>
      </c>
    </row>
    <row r="23" spans="1:6" ht="23.25" x14ac:dyDescent="0.25">
      <c r="A23" s="26" t="s">
        <v>482</v>
      </c>
      <c r="B23" s="27" t="s">
        <v>480</v>
      </c>
      <c r="C23" s="96" t="s">
        <v>483</v>
      </c>
      <c r="D23" s="29">
        <v>53492876.189999998</v>
      </c>
      <c r="E23" s="29">
        <v>19560088.600000001</v>
      </c>
      <c r="F23" s="97" t="s">
        <v>458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28" spans="1:6" s="103" customFormat="1" ht="19.5" customHeight="1" x14ac:dyDescent="0.35"/>
    <row r="29" spans="1:6" s="103" customFormat="1" ht="12.75" customHeight="1" x14ac:dyDescent="0.35"/>
    <row r="30" spans="1:6" s="103" customFormat="1" ht="12.75" customHeight="1" x14ac:dyDescent="0.35"/>
    <row r="31" spans="1:6" s="103" customFormat="1" ht="12.75" customHeight="1" x14ac:dyDescent="0.35"/>
    <row r="32" spans="1:6" s="103" customFormat="1" ht="12.75" customHeight="1" x14ac:dyDescent="0.35"/>
    <row r="33" spans="1:1" s="103" customFormat="1" ht="12.75" customHeight="1" x14ac:dyDescent="0.35"/>
    <row r="34" spans="1:1" s="103" customFormat="1" ht="12.75" customHeight="1" x14ac:dyDescent="0.35"/>
    <row r="35" spans="1:1" s="103" customFormat="1" ht="12.75" customHeight="1" x14ac:dyDescent="0.35"/>
    <row r="36" spans="1:1" s="103" customFormat="1" ht="12.75" customHeight="1" x14ac:dyDescent="0.35"/>
    <row r="37" spans="1:1" s="103" customFormat="1" ht="12.75" customHeight="1" x14ac:dyDescent="0.35"/>
    <row r="38" spans="1:1" s="103" customFormat="1" ht="17.25" customHeight="1" x14ac:dyDescent="0.35">
      <c r="A38" s="104" t="s">
        <v>501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5" x14ac:dyDescent="0.25"/>
  <sheetData>
    <row r="1" spans="1:2" x14ac:dyDescent="0.25">
      <c r="A1" t="s">
        <v>484</v>
      </c>
      <c r="B1" t="s">
        <v>485</v>
      </c>
    </row>
    <row r="2" spans="1:2" x14ac:dyDescent="0.25">
      <c r="A2" t="s">
        <v>486</v>
      </c>
      <c r="B2" t="s">
        <v>487</v>
      </c>
    </row>
    <row r="3" spans="1:2" x14ac:dyDescent="0.25">
      <c r="A3" t="s">
        <v>488</v>
      </c>
      <c r="B3" t="s">
        <v>6</v>
      </c>
    </row>
    <row r="4" spans="1:2" x14ac:dyDescent="0.25">
      <c r="A4" t="s">
        <v>489</v>
      </c>
      <c r="B4" t="s">
        <v>490</v>
      </c>
    </row>
    <row r="5" spans="1:2" x14ac:dyDescent="0.25">
      <c r="A5" t="s">
        <v>491</v>
      </c>
      <c r="B5" t="s">
        <v>492</v>
      </c>
    </row>
    <row r="6" spans="1:2" x14ac:dyDescent="0.25">
      <c r="A6" t="s">
        <v>493</v>
      </c>
      <c r="B6" t="s">
        <v>485</v>
      </c>
    </row>
    <row r="7" spans="1:2" x14ac:dyDescent="0.25">
      <c r="A7" t="s">
        <v>494</v>
      </c>
      <c r="B7" t="s">
        <v>0</v>
      </c>
    </row>
    <row r="8" spans="1:2" x14ac:dyDescent="0.25">
      <c r="A8" t="s">
        <v>495</v>
      </c>
      <c r="B8" t="s">
        <v>0</v>
      </c>
    </row>
    <row r="9" spans="1:2" x14ac:dyDescent="0.25">
      <c r="A9" t="s">
        <v>496</v>
      </c>
      <c r="B9" t="s">
        <v>497</v>
      </c>
    </row>
    <row r="10" spans="1:2" x14ac:dyDescent="0.25">
      <c r="A10" t="s">
        <v>498</v>
      </c>
      <c r="B10" t="s">
        <v>18</v>
      </c>
    </row>
    <row r="11" spans="1:2" x14ac:dyDescent="0.25">
      <c r="A11" t="s">
        <v>499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2024-12-04T07:22:26Z</cp:lastPrinted>
  <dcterms:created xsi:type="dcterms:W3CDTF">2024-12-03T21:32:31Z</dcterms:created>
  <dcterms:modified xsi:type="dcterms:W3CDTF">2024-12-16T11:38:12Z</dcterms:modified>
</cp:coreProperties>
</file>